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degal\Desktop\"/>
    </mc:Choice>
  </mc:AlternateContent>
  <xr:revisionPtr revIDLastSave="0" documentId="8_{F4686DBB-4DB7-473A-AB0E-FBF10CD66A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" sheetId="6" r:id="rId1"/>
  </sheets>
  <definedNames>
    <definedName name="_xlnm.Print_Area" localSheetId="0">'6'!$A$27:$T$39</definedName>
  </definedNames>
  <calcPr calcId="191029"/>
</workbook>
</file>

<file path=xl/calcChain.xml><?xml version="1.0" encoding="utf-8"?>
<calcChain xmlns="http://schemas.openxmlformats.org/spreadsheetml/2006/main">
  <c r="P24" i="6" l="1"/>
  <c r="P20" i="6"/>
  <c r="P48" i="6"/>
  <c r="P11" i="6" l="1"/>
  <c r="P12" i="6"/>
  <c r="P7" i="6"/>
  <c r="P8" i="6"/>
  <c r="P9" i="6"/>
  <c r="P18" i="6"/>
  <c r="P13" i="6"/>
  <c r="P14" i="6"/>
  <c r="P15" i="6"/>
  <c r="P16" i="6"/>
  <c r="P35" i="6" l="1"/>
  <c r="P58" i="6"/>
  <c r="P65" i="6"/>
  <c r="P68" i="6"/>
  <c r="P57" i="6"/>
  <c r="P56" i="6"/>
  <c r="P55" i="6"/>
  <c r="P54" i="6"/>
  <c r="Q62" i="6"/>
  <c r="P53" i="6"/>
  <c r="P52" i="6"/>
  <c r="P64" i="6"/>
  <c r="P49" i="6"/>
  <c r="P50" i="6"/>
  <c r="H50" i="6"/>
  <c r="M37" i="6"/>
  <c r="P37" i="6" s="1"/>
  <c r="H37" i="6"/>
  <c r="P22" i="6"/>
  <c r="P32" i="6"/>
  <c r="P33" i="6"/>
  <c r="P45" i="6"/>
  <c r="P59" i="6"/>
  <c r="H60" i="6"/>
  <c r="P60" i="6"/>
  <c r="H44" i="6"/>
  <c r="P44" i="6"/>
  <c r="M46" i="6"/>
  <c r="P46" i="6" s="1"/>
  <c r="I73" i="6"/>
  <c r="I74" i="6"/>
  <c r="P74" i="6"/>
  <c r="I75" i="6"/>
  <c r="P75" i="6"/>
  <c r="I76" i="6"/>
  <c r="P76" i="6"/>
  <c r="P77" i="6"/>
  <c r="I78" i="6"/>
  <c r="P78" i="6"/>
  <c r="I79" i="6"/>
  <c r="P79" i="6"/>
  <c r="I80" i="6"/>
  <c r="P80" i="6"/>
  <c r="I81" i="6"/>
  <c r="P81" i="6"/>
  <c r="P82" i="6"/>
  <c r="I83" i="6"/>
  <c r="P83" i="6"/>
  <c r="I84" i="6"/>
  <c r="P84" i="6"/>
  <c r="I85" i="6"/>
  <c r="P85" i="6"/>
  <c r="I86" i="6"/>
  <c r="P86" i="6"/>
  <c r="I87" i="6"/>
  <c r="P87" i="6"/>
  <c r="I88" i="6"/>
  <c r="P88" i="6"/>
  <c r="P89" i="6"/>
  <c r="P90" i="6"/>
  <c r="I91" i="6"/>
  <c r="P91" i="6"/>
  <c r="I92" i="6"/>
  <c r="P92" i="6"/>
  <c r="I93" i="6"/>
  <c r="P93" i="6"/>
  <c r="I94" i="6"/>
  <c r="P94" i="6"/>
  <c r="I95" i="6"/>
  <c r="P95" i="6"/>
  <c r="I96" i="6"/>
  <c r="P96" i="6"/>
  <c r="I97" i="6"/>
  <c r="P97" i="6"/>
  <c r="I98" i="6"/>
  <c r="P98" i="6"/>
  <c r="P99" i="6"/>
  <c r="P100" i="6"/>
  <c r="P101" i="6"/>
  <c r="P31" i="6"/>
  <c r="P6" i="6"/>
</calcChain>
</file>

<file path=xl/sharedStrings.xml><?xml version="1.0" encoding="utf-8"?>
<sst xmlns="http://schemas.openxmlformats.org/spreadsheetml/2006/main" count="782" uniqueCount="411">
  <si>
    <t>رديف</t>
  </si>
  <si>
    <t>محل اجرا</t>
  </si>
  <si>
    <t>كارفرما</t>
  </si>
  <si>
    <t>شماره قرارداد</t>
  </si>
  <si>
    <t>تاريخ قرارداد</t>
  </si>
  <si>
    <t>مشاور</t>
  </si>
  <si>
    <t>تاريخ شروع پروژه</t>
  </si>
  <si>
    <t>مدت اجراي پروژه</t>
  </si>
  <si>
    <t>قطعه دوم پای پل</t>
  </si>
  <si>
    <t>الحاقيه قطعه دوم پای پل</t>
  </si>
  <si>
    <t>تصفيه خانه فاضلاب شوشتر</t>
  </si>
  <si>
    <t>پارسيان - جهرم</t>
  </si>
  <si>
    <t>شوش</t>
  </si>
  <si>
    <t>خرمشهر</t>
  </si>
  <si>
    <t>اهواز</t>
  </si>
  <si>
    <t>شوشتر</t>
  </si>
  <si>
    <t>شرکت ملی گاز</t>
  </si>
  <si>
    <t>سازمان آب و برق خوزستان</t>
  </si>
  <si>
    <t>راه و ترابری خوزستان</t>
  </si>
  <si>
    <t>سازمان آب وفاضلاب خوزستان</t>
  </si>
  <si>
    <t>84/6/2</t>
  </si>
  <si>
    <t>79/7/23</t>
  </si>
  <si>
    <t>82/1/31</t>
  </si>
  <si>
    <t>83/5/17</t>
  </si>
  <si>
    <t>84/6/23</t>
  </si>
  <si>
    <t>شركت گاز</t>
  </si>
  <si>
    <t>83/234</t>
  </si>
  <si>
    <t>مهاب قدس</t>
  </si>
  <si>
    <t>هرازراه</t>
  </si>
  <si>
    <t>دز آب</t>
  </si>
  <si>
    <t>84/9/30</t>
  </si>
  <si>
    <t>قطعه سوم مسیر برگشت کنارگذر</t>
  </si>
  <si>
    <t>شاهرود - سنگ بست</t>
  </si>
  <si>
    <t>86/7/25</t>
  </si>
  <si>
    <t>4182</t>
  </si>
  <si>
    <t>86/3/24</t>
  </si>
  <si>
    <t>86/3/29</t>
  </si>
  <si>
    <t>کرمانشاه</t>
  </si>
  <si>
    <t>آب منطقه ای غرب</t>
  </si>
  <si>
    <t>35744/100/220</t>
  </si>
  <si>
    <t>85/11/1</t>
  </si>
  <si>
    <t>آبدان فراز</t>
  </si>
  <si>
    <t>85/11/5</t>
  </si>
  <si>
    <t>خط انتقال آب از ســد آزادی به دشــــت حر</t>
  </si>
  <si>
    <t>83/4/15</t>
  </si>
  <si>
    <t>83/11/1</t>
  </si>
  <si>
    <t>پروژه های در حال اجرا</t>
  </si>
  <si>
    <t xml:space="preserve">مبلغ آخرین ص . و </t>
  </si>
  <si>
    <t xml:space="preserve">شماره ص . و </t>
  </si>
  <si>
    <t>84/10/4</t>
  </si>
  <si>
    <t>79/8/15</t>
  </si>
  <si>
    <t xml:space="preserve">خط لوله "56 گاز حد فاصل نائین - خط پنجم تهران قطعه اول </t>
  </si>
  <si>
    <t>شرکت ملی گاز ایران</t>
  </si>
  <si>
    <t>87</t>
  </si>
  <si>
    <t>10746468یورو</t>
  </si>
  <si>
    <t>134528979یورو</t>
  </si>
  <si>
    <t>18079637یورو</t>
  </si>
  <si>
    <t>87/2/3</t>
  </si>
  <si>
    <t>420روز</t>
  </si>
  <si>
    <t>شرکت نفت ستاره خلیج فارس</t>
  </si>
  <si>
    <t>عسلویه - بندرعباس</t>
  </si>
  <si>
    <t>نائین</t>
  </si>
  <si>
    <t>تهیه ، ساخت ، حمل و نصب تاسیسات هیدرومکانیکال ایستگاه پمپاژ جفیر</t>
  </si>
  <si>
    <t>سازمان جهاد كشاورزي</t>
  </si>
  <si>
    <t>142/86/23/187</t>
  </si>
  <si>
    <t>86/11/3</t>
  </si>
  <si>
    <t>427</t>
  </si>
  <si>
    <t>87/2/24</t>
  </si>
  <si>
    <t>بهسازی و آسفالت جاده جسانیه</t>
  </si>
  <si>
    <t>عملیات اجرایی باند رفت از 2 خط به 3 خط و احداث باند برگشت محور کنارگذر شمالشرق اهواز و تقاطع غیر همسطح کنارگذر با محور اهواز - ملاثانی</t>
  </si>
  <si>
    <t>وزارت راه و ترابری</t>
  </si>
  <si>
    <t>15/30617</t>
  </si>
  <si>
    <t>87/4/30</t>
  </si>
  <si>
    <t>142/86/23/199</t>
  </si>
  <si>
    <t>86/11/21</t>
  </si>
  <si>
    <t>pgsoc/gc/con-ex44-01</t>
  </si>
  <si>
    <t>کارهای تکمیلی ايستگاه پمپا‍ژ شماره یک طرح آبیاری و زهکشی جفير</t>
  </si>
  <si>
    <t>اجرای عملیات تکمیلی زهکشهای دشت ارایض (ایمن سازی کانال اصلی پای پل )</t>
  </si>
  <si>
    <t>86-01-01-029</t>
  </si>
  <si>
    <t>86/12/28</t>
  </si>
  <si>
    <t>87/1/17</t>
  </si>
  <si>
    <t>142/84/23/052</t>
  </si>
  <si>
    <t>آخریت صورت وضعیت تایید شده</t>
  </si>
  <si>
    <t>مهندسین مشاور توسعه انرزی خاورمیانه</t>
  </si>
  <si>
    <t>توضیح : مبلغ کل قرارداد خط لوله "36عسلویه- بندرعباس 586623778234 ریال و 180079637 یورو است که به صورت مشترک بین نصر میثاق ، جهاد نصر کرمان و مهندسین مشاور ستیران می باشد.</t>
  </si>
  <si>
    <t>زمان</t>
  </si>
  <si>
    <t>مدت اولیه</t>
  </si>
  <si>
    <t>تمدید مجاز</t>
  </si>
  <si>
    <t>مدت اجرا</t>
  </si>
  <si>
    <t>تحویل موقت</t>
  </si>
  <si>
    <t>تحویل قطعی</t>
  </si>
  <si>
    <t>406روز</t>
  </si>
  <si>
    <t>در حال اجرا</t>
  </si>
  <si>
    <t>87/1/5</t>
  </si>
  <si>
    <t>86/2/17</t>
  </si>
  <si>
    <t>84/7/17</t>
  </si>
  <si>
    <t>تحویل قطعی 86/5/15</t>
  </si>
  <si>
    <t>374روز</t>
  </si>
  <si>
    <t>85/2/12</t>
  </si>
  <si>
    <t>434روز</t>
  </si>
  <si>
    <t>85/9/14</t>
  </si>
  <si>
    <t>84/1/25</t>
  </si>
  <si>
    <t>قطعه چهارم پای پل</t>
  </si>
  <si>
    <t>76/12/27</t>
  </si>
  <si>
    <t>77/4/14</t>
  </si>
  <si>
    <t>قطعه سوم پای پل</t>
  </si>
  <si>
    <t>78/12/10</t>
  </si>
  <si>
    <t>79/4/1</t>
  </si>
  <si>
    <t xml:space="preserve">تحویل قطعی </t>
  </si>
  <si>
    <t>قطعی</t>
  </si>
  <si>
    <t>قطعه دوم جاده آزادگان</t>
  </si>
  <si>
    <t>شرکت ملی نفت</t>
  </si>
  <si>
    <t>82/11/25</t>
  </si>
  <si>
    <t>ساحل</t>
  </si>
  <si>
    <t>توسعه نيشکر و صنايع جانبی</t>
  </si>
  <si>
    <t>82/8/22</t>
  </si>
  <si>
    <t>سازاب پردازان</t>
  </si>
  <si>
    <t>78/12/28</t>
  </si>
  <si>
    <t>79/7/5</t>
  </si>
  <si>
    <t>تثبيت ساحل رودخانه کارون در ايستگاه پمپاژ دارخوين</t>
  </si>
  <si>
    <t>دارخوين</t>
  </si>
  <si>
    <t>83-03-01-40</t>
  </si>
  <si>
    <t>83/11/5</t>
  </si>
  <si>
    <t>84/1/6</t>
  </si>
  <si>
    <t>تحویل موقت 85/9/14</t>
  </si>
  <si>
    <t>احداث پلهای شاوور 1 و 2</t>
  </si>
  <si>
    <t>5-الف 29248</t>
  </si>
  <si>
    <t>81/11/2</t>
  </si>
  <si>
    <t>هراز راه</t>
  </si>
  <si>
    <t>81/11/5</t>
  </si>
  <si>
    <t>صفا شهر - آباده</t>
  </si>
  <si>
    <t>87/9/23</t>
  </si>
  <si>
    <t>991084</t>
  </si>
  <si>
    <t>82/3/22</t>
  </si>
  <si>
    <t>220روز</t>
  </si>
  <si>
    <t>790029</t>
  </si>
  <si>
    <t>83/2/20</t>
  </si>
  <si>
    <t>آخریت تعدیل تایید شده</t>
  </si>
  <si>
    <t>شماره تعدیل</t>
  </si>
  <si>
    <t>مبلغ آخرین تعدیل</t>
  </si>
  <si>
    <t>مجموع صورت وضعیت و تعدیل</t>
  </si>
  <si>
    <t>اجرای عملیات راهسازی باند دوم جاده اهواز - اندیمشک</t>
  </si>
  <si>
    <t>اهواز-اندیمشک</t>
  </si>
  <si>
    <t>31394</t>
  </si>
  <si>
    <t>76/8/25</t>
  </si>
  <si>
    <t>مشاوربرآیند</t>
  </si>
  <si>
    <t>طرح جمع کننده اصلی فاضلاب غرب اهواز-حد فاصل میدان کارگر تا تصفیه خانه چنیبه</t>
  </si>
  <si>
    <t>آب و فاضلاب خوزستان</t>
  </si>
  <si>
    <t>76/9</t>
  </si>
  <si>
    <t>مشاور ری آب</t>
  </si>
  <si>
    <t>احداث قسمتی از جمع کننده اصلی فاضلاب شهر آبادان در محدوده میدان طیب</t>
  </si>
  <si>
    <t>آبادان</t>
  </si>
  <si>
    <t>75/5</t>
  </si>
  <si>
    <t>3/307</t>
  </si>
  <si>
    <t>مشاور انهار جنوب</t>
  </si>
  <si>
    <t>تحویل زمین</t>
  </si>
  <si>
    <t>77/2/26</t>
  </si>
  <si>
    <t xml:space="preserve">بانک اطلاعاتی پروژه های شرکت نصر میثاق </t>
  </si>
  <si>
    <t>فاز اول</t>
  </si>
  <si>
    <t>فاز دوم</t>
  </si>
  <si>
    <t>8ماه</t>
  </si>
  <si>
    <t>پیشرفت فیزیکی</t>
  </si>
  <si>
    <t>83-01-01-062</t>
  </si>
  <si>
    <t>78-1-515</t>
  </si>
  <si>
    <t>88/5/19</t>
  </si>
  <si>
    <t>قطعي</t>
  </si>
  <si>
    <t>قرارداد بدون تعديل</t>
  </si>
  <si>
    <t>احداث استخرهای پرورش ماهی واقع درکیلومتر12جاده اهواز-شوشتر</t>
  </si>
  <si>
    <t>جاده اهواز-شوشتر</t>
  </si>
  <si>
    <t>شیلات استان خوزستان</t>
  </si>
  <si>
    <t>3429/م/آ</t>
  </si>
  <si>
    <t>1374/8/1</t>
  </si>
  <si>
    <t>150روز</t>
  </si>
  <si>
    <t>خاتمه یافته</t>
  </si>
  <si>
    <t>احداث دایک محورجدید بحره اهواز</t>
  </si>
  <si>
    <t>حومه اهواز</t>
  </si>
  <si>
    <t>استانداری خوزستان</t>
  </si>
  <si>
    <t>سازآب وپردازان</t>
  </si>
  <si>
    <t>1374/9/22</t>
  </si>
  <si>
    <t>165روز</t>
  </si>
  <si>
    <t>احداث دایک شمالی مسیل بحره اهواز</t>
  </si>
  <si>
    <t>1375/8/12</t>
  </si>
  <si>
    <t>6ماه</t>
  </si>
  <si>
    <t xml:space="preserve">احداث کلکتورفاضلاب آبادان(محدوده میدان طیب) </t>
  </si>
  <si>
    <t>آب وفاضلاب خوزستان</t>
  </si>
  <si>
    <t>انهار جنوب</t>
  </si>
  <si>
    <t>3/307/ف/ب</t>
  </si>
  <si>
    <t>1375/7/11</t>
  </si>
  <si>
    <t>ماه 10</t>
  </si>
  <si>
    <t>ماده 48</t>
  </si>
  <si>
    <t>اجرای عملیات محوطه سازی سکوی اکتشافی چاه هندیجان</t>
  </si>
  <si>
    <t>هندیجان</t>
  </si>
  <si>
    <t>شرکت ملی نفت ایران</t>
  </si>
  <si>
    <t>1377/10/15</t>
  </si>
  <si>
    <t xml:space="preserve">  6ماه </t>
  </si>
  <si>
    <t>احداث کلکتورفاضلاب حدفاصل میدان کارگرتاتصفیه خانه اهواز</t>
  </si>
  <si>
    <t>شرکت ری آب</t>
  </si>
  <si>
    <t>77-2-48</t>
  </si>
  <si>
    <t>1377/2/20</t>
  </si>
  <si>
    <t>16ماه</t>
  </si>
  <si>
    <t>احداث باند دوم اهواز-آبادان حدفاصل کیلومتر 30تا40</t>
  </si>
  <si>
    <t>اداره کل راه ترابری استان</t>
  </si>
  <si>
    <t>شرکت برایند</t>
  </si>
  <si>
    <t>73/12/28</t>
  </si>
  <si>
    <t>11ماه</t>
  </si>
  <si>
    <t>احداث واریانت انبار نفت نظامیه درجاده اهواز-اندیمشک</t>
  </si>
  <si>
    <t>-----</t>
  </si>
  <si>
    <t>1378/11/13</t>
  </si>
  <si>
    <t>2ماه</t>
  </si>
  <si>
    <t>احداث 15کیلومترازمسیراهواز-اندیمشک حدفاصل کیلومتر 30-45</t>
  </si>
  <si>
    <t>1372/12/26</t>
  </si>
  <si>
    <t>15ماه</t>
  </si>
  <si>
    <t>احداث باند دوم محور اهواز- اندیمشک  کیلومتر40-72</t>
  </si>
  <si>
    <t>جاده اهواز-اندیمشک</t>
  </si>
  <si>
    <t>1376/8/25</t>
  </si>
  <si>
    <t>23ماه</t>
  </si>
  <si>
    <t>احداث روسازی(اساس وزیراساس)باند دوم محوراهواز-آبادان 30-40</t>
  </si>
  <si>
    <t>جاده اهواز-آبادان</t>
  </si>
  <si>
    <t>1374/9/30</t>
  </si>
  <si>
    <t>24ماه</t>
  </si>
  <si>
    <t>دارد</t>
  </si>
  <si>
    <t>احداث جاده اهواز-اندیمشک محور شاور-عبدالخان کیلومتر73-85</t>
  </si>
  <si>
    <t>1374/5/4</t>
  </si>
  <si>
    <t>احداث جاده اهواز-اندیمشک کیلومتر 40-50</t>
  </si>
  <si>
    <t>1374/9/27</t>
  </si>
  <si>
    <t xml:space="preserve">احداث جاده اهواز -اندیمشک حدفاصل کیلومتر50-60 </t>
  </si>
  <si>
    <t>جاده اهواز -اندیمشک</t>
  </si>
  <si>
    <t>12ماه</t>
  </si>
  <si>
    <t>احداث پل باکسی برروی کانال c4 واقع درچویبده آبادان</t>
  </si>
  <si>
    <t>چویبده آبادان</t>
  </si>
  <si>
    <t>اداره کل شیلات خوزستان</t>
  </si>
  <si>
    <t>سازه پردازی ایران</t>
  </si>
  <si>
    <t>1377/12/27</t>
  </si>
  <si>
    <t>5ماه</t>
  </si>
  <si>
    <t>احداث جاده وعملیات راهسازی کیلومتر30-40و ابنیه فنی کیلومتر30-60</t>
  </si>
  <si>
    <t>1377/7/9</t>
  </si>
  <si>
    <t>آخرین مبلغ قرارداد  (ریال )</t>
  </si>
  <si>
    <t>---</t>
  </si>
  <si>
    <t xml:space="preserve">وزارت راه و ترابری </t>
  </si>
  <si>
    <t>87/6/2</t>
  </si>
  <si>
    <t>احداث سه دهنه پل بر نهرc3,c7,c8 چویبده آبادان</t>
  </si>
  <si>
    <t>1377/12/25</t>
  </si>
  <si>
    <t>130روز</t>
  </si>
  <si>
    <t>احداث کانالهای آبرسان خاکی c6,c7 درمنطقه چویبده آبادان</t>
  </si>
  <si>
    <t>7ماه</t>
  </si>
  <si>
    <t>احداث حوضچه پرورش ماهی کوت سید نعیم</t>
  </si>
  <si>
    <t>حومه حمیدیه</t>
  </si>
  <si>
    <t>دفترفنی شیلات خوزستان</t>
  </si>
  <si>
    <t>1374/12/20</t>
  </si>
  <si>
    <t>احداث کانال آبرسانی (نهر) c4 وزهکش اصلی درمنطقه چویبده آبادان</t>
  </si>
  <si>
    <t>1374/12/4</t>
  </si>
  <si>
    <t>احداث  زهکش نهر c5 چویبده آبادان</t>
  </si>
  <si>
    <t>1373/8/4</t>
  </si>
  <si>
    <t>احداث نهر c5انشعابی ازرودخانه بهمنشیر در منطقه چویبده آبادان</t>
  </si>
  <si>
    <t>1372/11/13</t>
  </si>
  <si>
    <t>احداث پل باکسی برروی کانال c5 واقع درچویبده آبادان</t>
  </si>
  <si>
    <t>1374/1/20</t>
  </si>
  <si>
    <t>50روز</t>
  </si>
  <si>
    <t>احداث دایک حفاظتی به طول 90کیلومتر درمنطقه اهواز</t>
  </si>
  <si>
    <t>شرکت سهامی شیلات ایران</t>
  </si>
  <si>
    <t>معاونت پرورش آبزیان شیلات ایران</t>
  </si>
  <si>
    <t>154</t>
  </si>
  <si>
    <t>1372/8/18</t>
  </si>
  <si>
    <t>36ماه</t>
  </si>
  <si>
    <t>احداث جاده خاکی بطول 8کیلومتر پروژه پرورش میگوی شهیدکیانی</t>
  </si>
  <si>
    <t>عمران صبا</t>
  </si>
  <si>
    <t>6912</t>
  </si>
  <si>
    <t>1372/6/8</t>
  </si>
  <si>
    <t>احداث استخر پرورش میگو شهیدکیانی درچویبده آبادان</t>
  </si>
  <si>
    <t>6711</t>
  </si>
  <si>
    <t>1372/5/14</t>
  </si>
  <si>
    <t>قطعه اول جاده كنارگذر شمالشرق اهواز</t>
  </si>
  <si>
    <t>پروژه های اتمام يافته</t>
  </si>
  <si>
    <t>87/6/30</t>
  </si>
  <si>
    <t>احداث 200 كيلومتر از خط لوله "56 هشتم سراسري حد فاصل پارسيان - جهرم</t>
  </si>
  <si>
    <t>84/6/5</t>
  </si>
  <si>
    <t>بدون تاخير</t>
  </si>
  <si>
    <t>احداث خط لوله "56 سراسري چهارم فاز دوم گستره هفتم به طول 98 كيلومتر حد فاصل صفا شهر - آباده</t>
  </si>
  <si>
    <t>احداث باند عملیات قطعه هفتم فاز اول خط لوله چهارم سراسری</t>
  </si>
  <si>
    <t>82/5/21</t>
  </si>
  <si>
    <t>79/4/21</t>
  </si>
  <si>
    <t>87/8/26</t>
  </si>
  <si>
    <t>85/6/31</t>
  </si>
  <si>
    <t>86/12/20</t>
  </si>
  <si>
    <t>85/11/20</t>
  </si>
  <si>
    <t>86/11/8</t>
  </si>
  <si>
    <t xml:space="preserve">پروژه های راه و باند </t>
  </si>
  <si>
    <t xml:space="preserve">پروژه های آب و خاك </t>
  </si>
  <si>
    <t>پروژه های نفت و گاز</t>
  </si>
  <si>
    <t>پــــــروژه هــای تحويل موقت شده</t>
  </si>
  <si>
    <t>پروژه های تحويل قطعي شده</t>
  </si>
  <si>
    <t>پــــــروژه هــای تحويل قطعي شده</t>
  </si>
  <si>
    <t>ویلا سازی در کشور آفریقای جنوبی شهر كيپ تاون</t>
  </si>
  <si>
    <t>آفریقاي جنوبی- شهرکیپ تاون</t>
  </si>
  <si>
    <t>مشارکتی</t>
  </si>
  <si>
    <t>شرکت ام خای</t>
  </si>
  <si>
    <t>بهمن 86</t>
  </si>
  <si>
    <t>اردیبهشت 87</t>
  </si>
  <si>
    <t>100</t>
  </si>
  <si>
    <t>87/2/8</t>
  </si>
  <si>
    <t>108713385712     اجرا</t>
  </si>
  <si>
    <t>103660308380    خـــريد</t>
  </si>
  <si>
    <t>----------</t>
  </si>
  <si>
    <t>توضیح : مبلغ کل قرارداد خط لوله "48 شاهرود - سنگ بست 4110 میلیارد ریال می باشد که به صورت کنسرسیوم با جهاد نصر کرمان و شرکتهای لوله سازی اهواز و سدید می باشد و سهم شرکت نصر میثاق اهواز 400 میلیارد ریال می باشد .</t>
  </si>
  <si>
    <r>
      <t xml:space="preserve">پــــــروژه هــای اتــمام یافـــته </t>
    </r>
    <r>
      <rPr>
        <b/>
        <sz val="48"/>
        <color indexed="60"/>
        <rFont val="B Nazanin"/>
        <charset val="178"/>
      </rPr>
      <t>(( موسسه جنوب غرب  ))</t>
    </r>
  </si>
  <si>
    <t>احداث شبکه آبیاری و زهکشی واحد عمرانی شماره 2و3 دشت ارایض</t>
  </si>
  <si>
    <t>احداث شبکه آبیاری و زهکشی واحد عمرانی شماره 5 دشت ارایض و زهکش اصلی شماره 2</t>
  </si>
  <si>
    <t>طرح تامین آب اراضی ســــودجان</t>
  </si>
  <si>
    <t>سودجان</t>
  </si>
  <si>
    <t>شرکت سهامی سازمان آب و برق خوزستان</t>
  </si>
  <si>
    <t>شرکت مهندسین مشاور مهاب قدس</t>
  </si>
  <si>
    <t>سازمان جهاد کشاورزی استان چهار محال و بختیاری</t>
  </si>
  <si>
    <t>مهندسین مشاور سامان آبراه</t>
  </si>
  <si>
    <t>177208-1330-14837</t>
  </si>
  <si>
    <t>178707-1330-14893</t>
  </si>
  <si>
    <t>10/11250</t>
  </si>
  <si>
    <t>88/6/23</t>
  </si>
  <si>
    <t>88/9/24</t>
  </si>
  <si>
    <t>توضيح : آخرين تغيررات ميزان سهام شركت در سرمايه گذاري پروژه آفريقاي جنوبي :( ميثاق 32.5% )  (وان ويژن 36%)   (ايهاك 24%)   (آقاي انوري 7.5%)</t>
  </si>
  <si>
    <t>89/1/30</t>
  </si>
  <si>
    <t>احداث تاسیسات زیر بنایی و برقی شهرک گاومیش داری سلمان فارسی اهواز</t>
  </si>
  <si>
    <t>تکمیل کارهای برقی و ساحل سازی ایستگاه پمپاژ شماره یک طرح آبیاری و زهکشی جفیر</t>
  </si>
  <si>
    <t>142/87/23/196</t>
  </si>
  <si>
    <t>88/4/23</t>
  </si>
  <si>
    <t>کارهای باقيمانده عملیات زیربنائی واحد دعبل خزاعی</t>
  </si>
  <si>
    <t>88/6/17</t>
  </si>
  <si>
    <t>86/10/4</t>
  </si>
  <si>
    <t>16/9223</t>
  </si>
  <si>
    <t>89/12/15</t>
  </si>
  <si>
    <t>تاسیسات تقویت فشار گاز اردستان - کاشان  به صورت EPC</t>
  </si>
  <si>
    <t>86/11/20</t>
  </si>
  <si>
    <t>88/3/23</t>
  </si>
  <si>
    <t>احداث شبکه اصلی ناحیه عمرانی شماره یک و تکمیل کانال انتقال اصلی طرح آبیاری و زهکشی جفیر</t>
  </si>
  <si>
    <t>40کیلومتری جنوب اهواز</t>
  </si>
  <si>
    <t>شرکت مهندسی مشاور دزآب</t>
  </si>
  <si>
    <t>اردستان - کاشان</t>
  </si>
  <si>
    <t>شرکت مهندسی و توسعه گاز ایران</t>
  </si>
  <si>
    <t>مهندسین مشاور پی سنگ</t>
  </si>
  <si>
    <t>281544356323 ریال</t>
  </si>
  <si>
    <t>17766380 یورو</t>
  </si>
  <si>
    <t>احداث شبکه فرعی آبیاری و زهکشی و تجهیز و نوسازی ، زهکش زیر زمینی اراضی حمیدیه ( کرخه نور )</t>
  </si>
  <si>
    <t>حمیدیه</t>
  </si>
  <si>
    <t>89/12/28</t>
  </si>
  <si>
    <t>مهندسین مشاور آب ورزان</t>
  </si>
  <si>
    <t>90/137</t>
  </si>
  <si>
    <t>90/3/4</t>
  </si>
  <si>
    <t>90/3/1</t>
  </si>
  <si>
    <t>بدون تاخیر</t>
  </si>
  <si>
    <t>88/5/7</t>
  </si>
  <si>
    <t>90/12/29</t>
  </si>
  <si>
    <t xml:space="preserve">تکمیل و احداث کانال انتقال آب JMC طرح آبیاری و زهکشی جفیر (تا کیلومتر 725+15) </t>
  </si>
  <si>
    <t>طراحی ، اجرا و تکمیل تاسیسات فاضلاب غرب اهواز به همراه تامین مالی  ( فاینانس خارجی )</t>
  </si>
  <si>
    <t>شرکت آب و فاضلاب اهواز</t>
  </si>
  <si>
    <t>39249432یورو</t>
  </si>
  <si>
    <t>پروژه های تحويل موقت شده</t>
  </si>
  <si>
    <t>احداث زهکش اصلی دشت دوسالق و شماره یک دشت ارایض</t>
  </si>
  <si>
    <t>88/3/10</t>
  </si>
  <si>
    <t>88/6/16</t>
  </si>
  <si>
    <t>90/3/22</t>
  </si>
  <si>
    <t>احداث خط لوله "20 فرآورده های نفتی نائین -کاشان-ری و تاسیسات مربوط به صورت EPC</t>
  </si>
  <si>
    <t>نائین- کاشان-ری</t>
  </si>
  <si>
    <t>شرکت ملی و مهندسی و ساختمان نفت ایران</t>
  </si>
  <si>
    <t>مهنذسی و توسعه انرژی پایدار</t>
  </si>
  <si>
    <t>61912498 یورو</t>
  </si>
  <si>
    <t>عقد قرارداد</t>
  </si>
  <si>
    <t>موسسه جهاد نصر</t>
  </si>
  <si>
    <t>87/5/25</t>
  </si>
  <si>
    <t>142/7/88/88</t>
  </si>
  <si>
    <t>87/12/26</t>
  </si>
  <si>
    <t>عملیات اجرایی تقاطعها ، روسازی و عملیات تکمیلی قسمت میانی محور کنارگذر بابل</t>
  </si>
  <si>
    <t>بابل</t>
  </si>
  <si>
    <t>مهندسین مشاور وینه سار</t>
  </si>
  <si>
    <t>وزارت راه و شهر سازی   شرکت ساخت و توسعه زیربناهای حمل و نقل کشور</t>
  </si>
  <si>
    <t>E.P.C.F</t>
  </si>
  <si>
    <t>36 ماه</t>
  </si>
  <si>
    <t>خط لوله "36 عسلویه - بندر عباس به صورت EPC</t>
  </si>
  <si>
    <t>خط لوله گاز "48 شاهرود - سنگ بست به صورت PC</t>
  </si>
  <si>
    <t>89/3/31??</t>
  </si>
  <si>
    <t>4 ماه</t>
  </si>
  <si>
    <t>سازآب پردازان</t>
  </si>
  <si>
    <t>سازمان جهاد کشاورزی خوزستان</t>
  </si>
  <si>
    <t>عملیات اجرایی بخش های باقیمانده مسیر ، پلها و تقاطع ها در پروژه بهسازی و جهار خطه نمودن محور نور - چمستان - آمل</t>
  </si>
  <si>
    <t>نور-چمستان-آمل</t>
  </si>
  <si>
    <t>اداره کل راه و شهرسازی مازندران</t>
  </si>
  <si>
    <t>مهندسین مشاور گذر راه</t>
  </si>
  <si>
    <t>91/3/8</t>
  </si>
  <si>
    <t>12583</t>
  </si>
  <si>
    <t>30 ماه</t>
  </si>
  <si>
    <t>91/3/17</t>
  </si>
  <si>
    <t>91/2/26</t>
  </si>
  <si>
    <t>90/12/16</t>
  </si>
  <si>
    <t>15/161761</t>
  </si>
  <si>
    <t>احداث تقاطع غیر همسطح محل تلاقی کمربندی اندیمشک با بزرگراه اندیمشک - دزفول</t>
  </si>
  <si>
    <t>اندیمشک-دزفول</t>
  </si>
  <si>
    <t>مهندسین مشاور هراز راه</t>
  </si>
  <si>
    <t>15/84544</t>
  </si>
  <si>
    <t>91/6/25</t>
  </si>
  <si>
    <t>وزارت راه و شهر سازی   شرکت مادر تخصصی ساخت و توسعه زیربناهای حمل و نقل کشور</t>
  </si>
  <si>
    <t>مهندسین مشاور ایمن رویه راه</t>
  </si>
  <si>
    <t>91/8/24</t>
  </si>
  <si>
    <t>24 ماه</t>
  </si>
  <si>
    <t>تعدیل ندارد</t>
  </si>
  <si>
    <t>78</t>
  </si>
  <si>
    <t>درحال انعقاد قرارداد</t>
  </si>
  <si>
    <t>بانک اطلاعاتی پروژه های شرکت نصر میثاق اهواز</t>
  </si>
  <si>
    <t>92/6/17</t>
  </si>
  <si>
    <t>90-01-01-005</t>
  </si>
  <si>
    <t>90/2/2</t>
  </si>
  <si>
    <t>عملیات اجرایی شبکه آبیاری و زهکشی ، تجهیز و نوسازی اراضی و زهکشهای زیرزمینی اراضی ارایض 2و3</t>
  </si>
  <si>
    <t>مهندسین مشاور آساراب</t>
  </si>
  <si>
    <t>پروژه های خارج از کشور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</si>
</sst>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4">
    <font>
      <sz val="14"/>
      <name val="Zar"/>
      <charset val="178"/>
    </font>
    <font>
      <u/>
      <sz val="14"/>
      <color indexed="12"/>
      <name val="Zar"/>
      <charset val="178"/>
    </font>
    <font>
      <sz val="8"/>
      <name val="Zar"/>
      <charset val="178"/>
    </font>
    <font>
      <b/>
      <sz val="1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b/>
      <sz val="12"/>
      <name val="B Nazanin"/>
      <charset val="178"/>
    </font>
    <font>
      <b/>
      <sz val="11"/>
      <name val="B Nazanin"/>
      <charset val="178"/>
    </font>
    <font>
      <sz val="14"/>
      <name val="Zar"/>
      <charset val="178"/>
    </font>
    <font>
      <b/>
      <sz val="10"/>
      <color indexed="12"/>
      <name val="Zar"/>
      <charset val="178"/>
    </font>
    <font>
      <b/>
      <u/>
      <sz val="14"/>
      <color indexed="12"/>
      <name val="B Nazanin"/>
      <charset val="178"/>
    </font>
    <font>
      <b/>
      <u/>
      <sz val="18"/>
      <color indexed="12"/>
      <name val="Zar"/>
      <charset val="178"/>
    </font>
    <font>
      <b/>
      <u/>
      <sz val="16"/>
      <color indexed="12"/>
      <name val="Zar"/>
      <charset val="178"/>
    </font>
    <font>
      <b/>
      <sz val="14"/>
      <name val="B Titr"/>
      <charset val="178"/>
    </font>
    <font>
      <b/>
      <sz val="20"/>
      <name val="B Titr"/>
      <charset val="178"/>
    </font>
    <font>
      <b/>
      <sz val="24"/>
      <name val="B Titr"/>
      <charset val="178"/>
    </font>
    <font>
      <b/>
      <sz val="20"/>
      <name val="B Nazanin"/>
      <charset val="178"/>
    </font>
    <font>
      <b/>
      <sz val="36"/>
      <name val="B Titr"/>
      <charset val="178"/>
    </font>
    <font>
      <b/>
      <sz val="48"/>
      <color indexed="60"/>
      <name val="B Nazanin"/>
      <charset val="178"/>
    </font>
    <font>
      <b/>
      <u/>
      <sz val="12"/>
      <color indexed="12"/>
      <name val="Zar"/>
      <charset val="178"/>
    </font>
    <font>
      <u/>
      <sz val="16"/>
      <color indexed="12"/>
      <name val="Zar"/>
      <charset val="178"/>
    </font>
    <font>
      <b/>
      <u/>
      <sz val="20"/>
      <color indexed="12"/>
      <name val="B Nazanin"/>
      <charset val="178"/>
    </font>
    <font>
      <b/>
      <sz val="16"/>
      <name val="B Nazanin"/>
      <charset val="178"/>
    </font>
    <font>
      <sz val="14"/>
      <color theme="1"/>
      <name val="B Nazanin"/>
      <charset val="178"/>
    </font>
    <font>
      <b/>
      <sz val="10"/>
      <color rgb="FF002060"/>
      <name val="B Nazanin"/>
      <charset val="178"/>
    </font>
    <font>
      <b/>
      <sz val="18"/>
      <color rgb="FF3204F6"/>
      <name val="B Nazanin"/>
      <charset val="178"/>
    </font>
    <font>
      <b/>
      <sz val="18"/>
      <color rgb="FFFF0000"/>
      <name val="B Nazanin"/>
      <charset val="178"/>
    </font>
    <font>
      <b/>
      <sz val="14"/>
      <color theme="1"/>
      <name val="B Titr"/>
      <charset val="178"/>
    </font>
    <font>
      <sz val="12"/>
      <color theme="1"/>
      <name val="B Nazanin"/>
      <charset val="178"/>
    </font>
    <font>
      <sz val="10"/>
      <color theme="1"/>
      <name val="B Nazanin"/>
      <charset val="178"/>
    </font>
    <font>
      <b/>
      <sz val="16"/>
      <color rgb="FF002060"/>
      <name val="B Nazanin"/>
      <charset val="178"/>
    </font>
    <font>
      <b/>
      <sz val="30"/>
      <color rgb="FFFF0000"/>
      <name val="B Titr"/>
      <charset val="178"/>
    </font>
    <font>
      <sz val="22"/>
      <color theme="1"/>
      <name val="B Nazanin"/>
      <charset val="178"/>
    </font>
    <font>
      <sz val="11"/>
      <color rgb="FFFF0000"/>
      <name val="B Nazanin"/>
      <charset val="178"/>
    </font>
  </fonts>
  <fills count="11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808000"/>
        </stop>
      </gradientFill>
    </fill>
    <fill>
      <gradientFill type="path" left="0.5" right="0.5" top="0.5" bottom="0.5">
        <stop position="0">
          <color theme="0"/>
        </stop>
        <stop position="1">
          <color rgb="FFFFC000"/>
        </stop>
      </gradientFill>
    </fill>
    <fill>
      <patternFill patternType="solid">
        <fgColor rgb="FFBEE4FE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BADEFC"/>
        </stop>
      </gradientFill>
    </fill>
    <fill>
      <gradientFill type="path" left="0.5" right="0.5" top="0.5" bottom="0.5">
        <stop position="0">
          <color theme="0"/>
        </stop>
        <stop position="1">
          <color theme="9" tint="-0.49803155613879818"/>
        </stop>
      </gradientFill>
    </fill>
  </fills>
  <borders count="5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ck">
        <color indexed="64"/>
      </bottom>
      <diagonal/>
    </border>
    <border>
      <left style="thick">
        <color indexed="64"/>
      </left>
      <right style="double">
        <color indexed="64"/>
      </right>
      <top style="thick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ck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double">
        <color indexed="64"/>
      </right>
      <top style="double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ck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/>
      <top style="double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double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double">
        <color indexed="64"/>
      </right>
      <top/>
      <bottom style="thick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254">
    <xf numFmtId="0" fontId="0" fillId="0" borderId="0" xfId="0"/>
    <xf numFmtId="0" fontId="3" fillId="0" borderId="0" xfId="0" applyFont="1" applyAlignment="1">
      <alignment horizontal="center" vertical="center" wrapText="1" readingOrder="2"/>
    </xf>
    <xf numFmtId="3" fontId="3" fillId="0" borderId="0" xfId="0" applyNumberFormat="1" applyFont="1" applyAlignment="1">
      <alignment horizontal="center" vertical="center" wrapText="1" readingOrder="2"/>
    </xf>
    <xf numFmtId="3" fontId="3" fillId="0" borderId="0" xfId="0" applyNumberFormat="1" applyFont="1" applyAlignment="1">
      <alignment horizontal="center" vertical="center" shrinkToFit="1" readingOrder="2"/>
    </xf>
    <xf numFmtId="3" fontId="23" fillId="0" borderId="1" xfId="0" applyNumberFormat="1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shrinkToFit="1" readingOrder="2"/>
    </xf>
    <xf numFmtId="0" fontId="5" fillId="0" borderId="1" xfId="0" applyFont="1" applyBorder="1" applyAlignment="1">
      <alignment horizontal="center" vertical="center" shrinkToFit="1" readingOrder="2"/>
    </xf>
    <xf numFmtId="3" fontId="5" fillId="0" borderId="1" xfId="0" applyNumberFormat="1" applyFont="1" applyBorder="1" applyAlignment="1">
      <alignment horizontal="center" vertical="center" shrinkToFit="1" readingOrder="2"/>
    </xf>
    <xf numFmtId="3" fontId="23" fillId="0" borderId="1" xfId="0" applyNumberFormat="1" applyFont="1" applyBorder="1" applyAlignment="1">
      <alignment horizontal="center" vertical="center" shrinkToFit="1" readingOrder="2"/>
    </xf>
    <xf numFmtId="3" fontId="5" fillId="0" borderId="1" xfId="0" applyNumberFormat="1" applyFont="1" applyBorder="1" applyAlignment="1">
      <alignment horizontal="center" vertical="center" shrinkToFit="1"/>
    </xf>
    <xf numFmtId="3" fontId="23" fillId="0" borderId="1" xfId="0" applyNumberFormat="1" applyFont="1" applyBorder="1" applyAlignment="1">
      <alignment horizontal="center" vertical="center" wrapText="1" readingOrder="2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 readingOrder="2"/>
    </xf>
    <xf numFmtId="0" fontId="9" fillId="0" borderId="0" xfId="0" applyFont="1" applyAlignment="1">
      <alignment horizontal="center" vertical="center" wrapText="1" readingOrder="2"/>
    </xf>
    <xf numFmtId="0" fontId="24" fillId="0" borderId="0" xfId="0" applyFont="1" applyAlignment="1">
      <alignment horizontal="right" vertical="center" wrapText="1" readingOrder="2"/>
    </xf>
    <xf numFmtId="164" fontId="3" fillId="0" borderId="0" xfId="0" applyNumberFormat="1" applyFont="1" applyAlignment="1">
      <alignment horizontal="center" vertical="center" shrinkToFit="1" readingOrder="2"/>
    </xf>
    <xf numFmtId="3" fontId="3" fillId="0" borderId="0" xfId="0" applyNumberFormat="1" applyFont="1" applyAlignment="1">
      <alignment horizontal="center" vertical="center" wrapText="1"/>
    </xf>
    <xf numFmtId="3" fontId="23" fillId="0" borderId="2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shrinkToFit="1" readingOrder="2"/>
    </xf>
    <xf numFmtId="3" fontId="10" fillId="3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 readingOrder="2"/>
    </xf>
    <xf numFmtId="0" fontId="4" fillId="0" borderId="0" xfId="0" applyFont="1" applyAlignment="1">
      <alignment horizontal="center" vertical="center" wrapText="1" readingOrder="2"/>
    </xf>
    <xf numFmtId="164" fontId="5" fillId="0" borderId="1" xfId="0" applyNumberFormat="1" applyFont="1" applyBorder="1" applyAlignment="1">
      <alignment horizontal="center" vertical="center" shrinkToFit="1" readingOrder="2"/>
    </xf>
    <xf numFmtId="49" fontId="6" fillId="0" borderId="1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readingOrder="2"/>
    </xf>
    <xf numFmtId="3" fontId="3" fillId="0" borderId="1" xfId="0" applyNumberFormat="1" applyFont="1" applyBorder="1" applyAlignment="1">
      <alignment horizontal="center" vertical="center" wrapText="1" shrinkToFit="1" readingOrder="2"/>
    </xf>
    <xf numFmtId="0" fontId="10" fillId="3" borderId="4" xfId="1" applyFont="1" applyFill="1" applyBorder="1" applyAlignment="1" applyProtection="1">
      <alignment horizontal="center" vertical="center" wrapText="1"/>
    </xf>
    <xf numFmtId="3" fontId="5" fillId="0" borderId="4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 readingOrder="2"/>
    </xf>
    <xf numFmtId="49" fontId="5" fillId="0" borderId="4" xfId="0" applyNumberFormat="1" applyFont="1" applyBorder="1" applyAlignment="1">
      <alignment horizontal="center" vertical="center" shrinkToFit="1" readingOrder="2"/>
    </xf>
    <xf numFmtId="49" fontId="5" fillId="0" borderId="4" xfId="0" applyNumberFormat="1" applyFont="1" applyBorder="1" applyAlignment="1">
      <alignment horizontal="center" vertical="center" shrinkToFit="1"/>
    </xf>
    <xf numFmtId="3" fontId="5" fillId="0" borderId="4" xfId="0" applyNumberFormat="1" applyFont="1" applyBorder="1" applyAlignment="1">
      <alignment horizontal="center" vertical="center" shrinkToFit="1" readingOrder="2"/>
    </xf>
    <xf numFmtId="164" fontId="5" fillId="0" borderId="4" xfId="0" applyNumberFormat="1" applyFont="1" applyBorder="1" applyAlignment="1">
      <alignment horizontal="center" vertical="center" shrinkToFit="1" readingOrder="2"/>
    </xf>
    <xf numFmtId="0" fontId="3" fillId="0" borderId="2" xfId="0" applyFont="1" applyBorder="1" applyAlignment="1">
      <alignment horizontal="center" vertical="center" wrapText="1" readingOrder="2"/>
    </xf>
    <xf numFmtId="3" fontId="5" fillId="0" borderId="2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 readingOrder="2"/>
    </xf>
    <xf numFmtId="0" fontId="5" fillId="0" borderId="2" xfId="0" applyFont="1" applyBorder="1" applyAlignment="1">
      <alignment horizontal="center" vertical="center" shrinkToFit="1" readingOrder="2"/>
    </xf>
    <xf numFmtId="49" fontId="6" fillId="0" borderId="2" xfId="0" applyNumberFormat="1" applyFont="1" applyBorder="1" applyAlignment="1">
      <alignment horizontal="center" vertical="center" wrapText="1" shrinkToFit="1"/>
    </xf>
    <xf numFmtId="3" fontId="3" fillId="0" borderId="2" xfId="0" applyNumberFormat="1" applyFont="1" applyBorder="1" applyAlignment="1">
      <alignment horizontal="center" vertical="center" wrapText="1" shrinkToFit="1" readingOrder="2"/>
    </xf>
    <xf numFmtId="164" fontId="5" fillId="0" borderId="2" xfId="0" applyNumberFormat="1" applyFont="1" applyBorder="1" applyAlignment="1">
      <alignment horizontal="center" vertical="center" shrinkToFit="1" readingOrder="2"/>
    </xf>
    <xf numFmtId="3" fontId="7" fillId="0" borderId="1" xfId="0" applyNumberFormat="1" applyFont="1" applyBorder="1" applyAlignment="1">
      <alignment horizontal="center" vertical="center" wrapText="1" shrinkToFit="1"/>
    </xf>
    <xf numFmtId="0" fontId="10" fillId="3" borderId="5" xfId="1" applyFont="1" applyFill="1" applyBorder="1" applyAlignment="1" applyProtection="1">
      <alignment horizontal="center" vertical="center" wrapText="1"/>
    </xf>
    <xf numFmtId="49" fontId="5" fillId="0" borderId="5" xfId="0" applyNumberFormat="1" applyFont="1" applyBorder="1" applyAlignment="1">
      <alignment horizontal="center" vertical="center" shrinkToFit="1" readingOrder="2"/>
    </xf>
    <xf numFmtId="3" fontId="5" fillId="0" borderId="5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 readingOrder="2"/>
    </xf>
    <xf numFmtId="3" fontId="5" fillId="0" borderId="5" xfId="0" applyNumberFormat="1" applyFont="1" applyBorder="1" applyAlignment="1">
      <alignment horizontal="center" vertical="center" shrinkToFit="1" readingOrder="2"/>
    </xf>
    <xf numFmtId="3" fontId="11" fillId="0" borderId="1" xfId="1" applyNumberFormat="1" applyFont="1" applyBorder="1" applyAlignment="1" applyProtection="1">
      <alignment horizontal="center" vertical="center" shrinkToFit="1" readingOrder="2"/>
    </xf>
    <xf numFmtId="3" fontId="11" fillId="0" borderId="4" xfId="1" applyNumberFormat="1" applyFont="1" applyBorder="1" applyAlignment="1" applyProtection="1">
      <alignment horizontal="center" vertical="center" shrinkToFit="1" readingOrder="2"/>
    </xf>
    <xf numFmtId="0" fontId="7" fillId="0" borderId="0" xfId="0" applyFont="1" applyAlignment="1">
      <alignment horizontal="center" vertical="center" wrapText="1" readingOrder="2"/>
    </xf>
    <xf numFmtId="49" fontId="12" fillId="5" borderId="1" xfId="1" applyNumberFormat="1" applyFont="1" applyFill="1" applyBorder="1" applyAlignment="1" applyProtection="1">
      <alignment horizontal="center" vertical="center" shrinkToFit="1" readingOrder="2"/>
    </xf>
    <xf numFmtId="164" fontId="5" fillId="5" borderId="1" xfId="0" applyNumberFormat="1" applyFont="1" applyFill="1" applyBorder="1" applyAlignment="1">
      <alignment horizontal="center" vertical="center" shrinkToFit="1" readingOrder="2"/>
    </xf>
    <xf numFmtId="0" fontId="5" fillId="2" borderId="3" xfId="2" applyFont="1" applyFill="1" applyBorder="1" applyAlignment="1">
      <alignment horizontal="center" vertical="center" shrinkToFit="1" readingOrder="2"/>
    </xf>
    <xf numFmtId="3" fontId="5" fillId="0" borderId="4" xfId="2" applyNumberFormat="1" applyFont="1" applyBorder="1" applyAlignment="1">
      <alignment horizontal="center" vertical="center" shrinkToFit="1"/>
    </xf>
    <xf numFmtId="0" fontId="5" fillId="0" borderId="4" xfId="2" applyFont="1" applyBorder="1" applyAlignment="1">
      <alignment horizontal="center" vertical="center" shrinkToFit="1" readingOrder="2"/>
    </xf>
    <xf numFmtId="49" fontId="5" fillId="0" borderId="4" xfId="2" applyNumberFormat="1" applyFont="1" applyBorder="1" applyAlignment="1">
      <alignment horizontal="center" vertical="center" shrinkToFit="1" readingOrder="1"/>
    </xf>
    <xf numFmtId="1" fontId="5" fillId="0" borderId="4" xfId="2" applyNumberFormat="1" applyFont="1" applyBorder="1" applyAlignment="1">
      <alignment horizontal="center" vertical="center" shrinkToFit="1" readingOrder="2"/>
    </xf>
    <xf numFmtId="49" fontId="5" fillId="0" borderId="4" xfId="2" applyNumberFormat="1" applyFont="1" applyBorder="1" applyAlignment="1">
      <alignment horizontal="center" vertical="center" shrinkToFit="1"/>
    </xf>
    <xf numFmtId="3" fontId="5" fillId="0" borderId="4" xfId="2" applyNumberFormat="1" applyFont="1" applyBorder="1" applyAlignment="1">
      <alignment horizontal="center" vertical="center" shrinkToFit="1" readingOrder="2"/>
    </xf>
    <xf numFmtId="164" fontId="5" fillId="0" borderId="4" xfId="2" applyNumberFormat="1" applyFont="1" applyBorder="1" applyAlignment="1">
      <alignment horizontal="center" vertical="center" shrinkToFit="1" readingOrder="2"/>
    </xf>
    <xf numFmtId="0" fontId="5" fillId="2" borderId="6" xfId="2" applyFont="1" applyFill="1" applyBorder="1" applyAlignment="1">
      <alignment horizontal="center" vertical="center" shrinkToFit="1" readingOrder="2"/>
    </xf>
    <xf numFmtId="3" fontId="5" fillId="0" borderId="1" xfId="2" applyNumberFormat="1" applyFont="1" applyBorder="1" applyAlignment="1">
      <alignment horizontal="center" vertical="center" shrinkToFit="1"/>
    </xf>
    <xf numFmtId="0" fontId="5" fillId="0" borderId="1" xfId="2" applyFont="1" applyBorder="1" applyAlignment="1">
      <alignment horizontal="center" vertical="center" shrinkToFit="1" readingOrder="2"/>
    </xf>
    <xf numFmtId="1" fontId="5" fillId="0" borderId="1" xfId="2" applyNumberFormat="1" applyFont="1" applyBorder="1" applyAlignment="1">
      <alignment horizontal="center" vertical="center" shrinkToFit="1" readingOrder="2"/>
    </xf>
    <xf numFmtId="3" fontId="5" fillId="0" borderId="1" xfId="2" applyNumberFormat="1" applyFont="1" applyBorder="1" applyAlignment="1">
      <alignment horizontal="center" vertical="center" shrinkToFit="1" readingOrder="2"/>
    </xf>
    <xf numFmtId="164" fontId="5" fillId="0" borderId="1" xfId="2" applyNumberFormat="1" applyFont="1" applyBorder="1" applyAlignment="1">
      <alignment horizontal="center" vertical="center" shrinkToFit="1" readingOrder="2"/>
    </xf>
    <xf numFmtId="0" fontId="5" fillId="0" borderId="1" xfId="2" quotePrefix="1" applyFont="1" applyBorder="1" applyAlignment="1">
      <alignment horizontal="center" vertical="center" shrinkToFit="1" readingOrder="2"/>
    </xf>
    <xf numFmtId="3" fontId="25" fillId="0" borderId="1" xfId="0" applyNumberFormat="1" applyFont="1" applyBorder="1" applyAlignment="1">
      <alignment horizontal="center" vertical="center" shrinkToFit="1" readingOrder="2"/>
    </xf>
    <xf numFmtId="3" fontId="26" fillId="0" borderId="1" xfId="0" applyNumberFormat="1" applyFont="1" applyBorder="1" applyAlignment="1">
      <alignment horizontal="center" vertical="center" shrinkToFit="1" readingOrder="2"/>
    </xf>
    <xf numFmtId="3" fontId="5" fillId="0" borderId="1" xfId="0" applyNumberFormat="1" applyFont="1" applyBorder="1" applyAlignment="1">
      <alignment horizontal="center" vertical="center" wrapText="1" shrinkToFit="1" readingOrder="2"/>
    </xf>
    <xf numFmtId="3" fontId="26" fillId="0" borderId="1" xfId="0" quotePrefix="1" applyNumberFormat="1" applyFont="1" applyBorder="1" applyAlignment="1">
      <alignment horizontal="center" vertical="center" shrinkToFit="1" readingOrder="2"/>
    </xf>
    <xf numFmtId="164" fontId="11" fillId="5" borderId="1" xfId="1" applyNumberFormat="1" applyFont="1" applyFill="1" applyBorder="1" applyAlignment="1" applyProtection="1">
      <alignment horizontal="center" vertical="center" shrinkToFit="1" readingOrder="2"/>
    </xf>
    <xf numFmtId="49" fontId="11" fillId="5" borderId="1" xfId="1" applyNumberFormat="1" applyFont="1" applyFill="1" applyBorder="1" applyAlignment="1" applyProtection="1">
      <alignment horizontal="center" vertical="center" shrinkToFit="1" readingOrder="2"/>
    </xf>
    <xf numFmtId="49" fontId="5" fillId="0" borderId="1" xfId="2" applyNumberFormat="1" applyFont="1" applyBorder="1" applyAlignment="1">
      <alignment horizontal="center" vertical="center" shrinkToFit="1" readingOrder="2"/>
    </xf>
    <xf numFmtId="49" fontId="6" fillId="0" borderId="1" xfId="2" applyNumberFormat="1" applyFont="1" applyBorder="1" applyAlignment="1">
      <alignment horizontal="center" vertical="center" wrapText="1" shrinkToFit="1" readingOrder="2"/>
    </xf>
    <xf numFmtId="0" fontId="3" fillId="0" borderId="5" xfId="0" applyFont="1" applyBorder="1" applyAlignment="1">
      <alignment horizontal="center" vertical="center" wrapText="1" readingOrder="2"/>
    </xf>
    <xf numFmtId="49" fontId="6" fillId="0" borderId="5" xfId="0" applyNumberFormat="1" applyFont="1" applyBorder="1" applyAlignment="1">
      <alignment horizontal="center" vertical="center" wrapText="1" shrinkToFit="1"/>
    </xf>
    <xf numFmtId="3" fontId="3" fillId="0" borderId="5" xfId="0" applyNumberFormat="1" applyFont="1" applyBorder="1" applyAlignment="1">
      <alignment horizontal="center" vertical="center" wrapText="1" shrinkToFit="1" readingOrder="2"/>
    </xf>
    <xf numFmtId="164" fontId="5" fillId="0" borderId="5" xfId="0" applyNumberFormat="1" applyFont="1" applyBorder="1" applyAlignment="1">
      <alignment horizontal="center" vertical="center" shrinkToFit="1" readingOrder="2"/>
    </xf>
    <xf numFmtId="49" fontId="11" fillId="5" borderId="5" xfId="1" applyNumberFormat="1" applyFont="1" applyFill="1" applyBorder="1" applyAlignment="1" applyProtection="1">
      <alignment horizontal="center" vertical="center" shrinkToFit="1" readingOrder="2"/>
    </xf>
    <xf numFmtId="0" fontId="5" fillId="2" borderId="7" xfId="2" applyFont="1" applyFill="1" applyBorder="1" applyAlignment="1">
      <alignment horizontal="center" vertical="center" shrinkToFit="1" readingOrder="2"/>
    </xf>
    <xf numFmtId="0" fontId="5" fillId="0" borderId="5" xfId="2" applyFont="1" applyBorder="1" applyAlignment="1">
      <alignment horizontal="center" vertical="center" shrinkToFit="1" readingOrder="2"/>
    </xf>
    <xf numFmtId="3" fontId="5" fillId="0" borderId="5" xfId="2" applyNumberFormat="1" applyFont="1" applyBorder="1" applyAlignment="1">
      <alignment horizontal="center" vertical="center" shrinkToFit="1"/>
    </xf>
    <xf numFmtId="49" fontId="5" fillId="0" borderId="5" xfId="2" applyNumberFormat="1" applyFont="1" applyBorder="1" applyAlignment="1">
      <alignment horizontal="center" vertical="center" shrinkToFit="1" readingOrder="2"/>
    </xf>
    <xf numFmtId="49" fontId="5" fillId="0" borderId="5" xfId="2" applyNumberFormat="1" applyFont="1" applyBorder="1" applyAlignment="1">
      <alignment horizontal="center" vertical="center" shrinkToFit="1" readingOrder="1"/>
    </xf>
    <xf numFmtId="1" fontId="5" fillId="0" borderId="5" xfId="2" applyNumberFormat="1" applyFont="1" applyBorder="1" applyAlignment="1">
      <alignment horizontal="center" vertical="center" shrinkToFit="1" readingOrder="2"/>
    </xf>
    <xf numFmtId="49" fontId="5" fillId="0" borderId="5" xfId="2" applyNumberFormat="1" applyFont="1" applyBorder="1" applyAlignment="1">
      <alignment horizontal="center" vertical="center" shrinkToFit="1"/>
    </xf>
    <xf numFmtId="3" fontId="5" fillId="0" borderId="5" xfId="2" applyNumberFormat="1" applyFont="1" applyBorder="1" applyAlignment="1">
      <alignment horizontal="center" vertical="center" shrinkToFit="1" readingOrder="2"/>
    </xf>
    <xf numFmtId="164" fontId="5" fillId="0" borderId="5" xfId="2" applyNumberFormat="1" applyFont="1" applyBorder="1" applyAlignment="1">
      <alignment horizontal="center" vertical="center" shrinkToFit="1" readingOrder="2"/>
    </xf>
    <xf numFmtId="0" fontId="3" fillId="0" borderId="1" xfId="2" applyFont="1" applyBorder="1" applyAlignment="1">
      <alignment horizontal="center" vertical="center" wrapText="1" readingOrder="2"/>
    </xf>
    <xf numFmtId="49" fontId="5" fillId="0" borderId="1" xfId="2" applyNumberFormat="1" applyFont="1" applyBorder="1" applyAlignment="1">
      <alignment horizontal="center" vertical="center" shrinkToFit="1" readingOrder="1"/>
    </xf>
    <xf numFmtId="49" fontId="5" fillId="0" borderId="1" xfId="2" applyNumberFormat="1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readingOrder="2"/>
    </xf>
    <xf numFmtId="3" fontId="13" fillId="6" borderId="8" xfId="0" applyNumberFormat="1" applyFont="1" applyFill="1" applyBorder="1" applyAlignment="1">
      <alignment horizontal="center" vertical="center" shrinkToFit="1" readingOrder="2"/>
    </xf>
    <xf numFmtId="3" fontId="13" fillId="6" borderId="9" xfId="0" applyNumberFormat="1" applyFont="1" applyFill="1" applyBorder="1" applyAlignment="1">
      <alignment horizontal="center" vertical="center" shrinkToFit="1" readingOrder="2"/>
    </xf>
    <xf numFmtId="3" fontId="13" fillId="7" borderId="10" xfId="0" applyNumberFormat="1" applyFont="1" applyFill="1" applyBorder="1" applyAlignment="1">
      <alignment horizontal="center" vertical="center" shrinkToFit="1" readingOrder="2"/>
    </xf>
    <xf numFmtId="3" fontId="12" fillId="0" borderId="1" xfId="1" applyNumberFormat="1" applyFont="1" applyBorder="1" applyAlignment="1" applyProtection="1">
      <alignment horizontal="center" vertical="center" shrinkToFit="1" readingOrder="2"/>
    </xf>
    <xf numFmtId="164" fontId="12" fillId="5" borderId="1" xfId="1" applyNumberFormat="1" applyFont="1" applyFill="1" applyBorder="1" applyAlignment="1" applyProtection="1">
      <alignment horizontal="center" vertical="center" shrinkToFit="1" readingOrder="2"/>
    </xf>
    <xf numFmtId="49" fontId="12" fillId="5" borderId="4" xfId="1" applyNumberFormat="1" applyFont="1" applyFill="1" applyBorder="1" applyAlignment="1" applyProtection="1">
      <alignment horizontal="center" vertical="center" shrinkToFit="1" readingOrder="2"/>
    </xf>
    <xf numFmtId="3" fontId="13" fillId="6" borderId="11" xfId="0" applyNumberFormat="1" applyFont="1" applyFill="1" applyBorder="1" applyAlignment="1">
      <alignment horizontal="center" vertical="center" shrinkToFit="1" readingOrder="2"/>
    </xf>
    <xf numFmtId="0" fontId="10" fillId="3" borderId="1" xfId="1" applyFont="1" applyFill="1" applyBorder="1" applyAlignment="1" applyProtection="1">
      <alignment horizontal="center" vertical="center" wrapText="1"/>
    </xf>
    <xf numFmtId="0" fontId="5" fillId="4" borderId="6" xfId="0" applyFont="1" applyFill="1" applyBorder="1" applyAlignment="1">
      <alignment horizontal="center" vertical="center" shrinkToFit="1" readingOrder="2"/>
    </xf>
    <xf numFmtId="3" fontId="5" fillId="8" borderId="1" xfId="0" applyNumberFormat="1" applyFont="1" applyFill="1" applyBorder="1" applyAlignment="1">
      <alignment horizontal="center" vertical="center" shrinkToFit="1" readingOrder="2"/>
    </xf>
    <xf numFmtId="0" fontId="16" fillId="0" borderId="1" xfId="2" applyFont="1" applyBorder="1" applyAlignment="1">
      <alignment horizontal="center" vertical="center" shrinkToFit="1" readingOrder="2"/>
    </xf>
    <xf numFmtId="3" fontId="5" fillId="0" borderId="12" xfId="0" applyNumberFormat="1" applyFont="1" applyBorder="1" applyAlignment="1">
      <alignment vertical="center" shrinkToFit="1" readingOrder="2"/>
    </xf>
    <xf numFmtId="3" fontId="5" fillId="0" borderId="13" xfId="0" applyNumberFormat="1" applyFont="1" applyBorder="1" applyAlignment="1">
      <alignment vertical="center" shrinkToFit="1" readingOrder="2"/>
    </xf>
    <xf numFmtId="0" fontId="5" fillId="2" borderId="14" xfId="2" applyFont="1" applyFill="1" applyBorder="1" applyAlignment="1">
      <alignment horizontal="center" vertical="center" shrinkToFit="1" readingOrder="2"/>
    </xf>
    <xf numFmtId="0" fontId="27" fillId="0" borderId="0" xfId="0" applyFont="1" applyAlignment="1">
      <alignment horizontal="center" vertical="center" wrapText="1" readingOrder="2"/>
    </xf>
    <xf numFmtId="3" fontId="6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10" fillId="3" borderId="2" xfId="1" applyFont="1" applyFill="1" applyBorder="1" applyAlignment="1" applyProtection="1">
      <alignment horizontal="center" vertical="center" wrapText="1"/>
    </xf>
    <xf numFmtId="0" fontId="1" fillId="3" borderId="1" xfId="1" applyFill="1" applyBorder="1" applyAlignment="1" applyProtection="1">
      <alignment horizontal="center" vertical="center" wrapText="1"/>
    </xf>
    <xf numFmtId="0" fontId="1" fillId="3" borderId="15" xfId="1" applyFill="1" applyBorder="1" applyAlignment="1" applyProtection="1">
      <alignment horizontal="center" vertical="center" wrapText="1"/>
    </xf>
    <xf numFmtId="0" fontId="5" fillId="4" borderId="7" xfId="0" applyFont="1" applyFill="1" applyBorder="1" applyAlignment="1">
      <alignment horizontal="center" vertical="center" shrinkToFit="1" readingOrder="2"/>
    </xf>
    <xf numFmtId="49" fontId="5" fillId="0" borderId="2" xfId="0" applyNumberFormat="1" applyFont="1" applyBorder="1" applyAlignment="1">
      <alignment horizontal="center" vertical="center" shrinkToFit="1"/>
    </xf>
    <xf numFmtId="3" fontId="26" fillId="0" borderId="2" xfId="0" applyNumberFormat="1" applyFont="1" applyBorder="1" applyAlignment="1">
      <alignment horizontal="center" vertical="center" shrinkToFit="1" readingOrder="2"/>
    </xf>
    <xf numFmtId="3" fontId="11" fillId="0" borderId="2" xfId="1" applyNumberFormat="1" applyFont="1" applyBorder="1" applyAlignment="1" applyProtection="1">
      <alignment horizontal="center" vertical="center" shrinkToFit="1" readingOrder="2"/>
    </xf>
    <xf numFmtId="3" fontId="26" fillId="0" borderId="2" xfId="0" quotePrefix="1" applyNumberFormat="1" applyFont="1" applyBorder="1" applyAlignment="1">
      <alignment horizontal="center" vertical="center" shrinkToFit="1" readingOrder="2"/>
    </xf>
    <xf numFmtId="3" fontId="25" fillId="0" borderId="2" xfId="0" applyNumberFormat="1" applyFont="1" applyBorder="1" applyAlignment="1">
      <alignment horizontal="center" vertical="center" shrinkToFit="1" readingOrder="2"/>
    </xf>
    <xf numFmtId="49" fontId="11" fillId="5" borderId="2" xfId="1" applyNumberFormat="1" applyFont="1" applyFill="1" applyBorder="1" applyAlignment="1" applyProtection="1">
      <alignment horizontal="center" vertical="center" shrinkToFit="1" readingOrder="2"/>
    </xf>
    <xf numFmtId="3" fontId="5" fillId="0" borderId="16" xfId="0" applyNumberFormat="1" applyFont="1" applyBorder="1" applyAlignment="1">
      <alignment horizontal="center" vertical="center" shrinkToFit="1" readingOrder="2"/>
    </xf>
    <xf numFmtId="3" fontId="3" fillId="0" borderId="15" xfId="0" applyNumberFormat="1" applyFont="1" applyBorder="1" applyAlignment="1">
      <alignment horizontal="center" vertical="center" wrapText="1"/>
    </xf>
    <xf numFmtId="3" fontId="7" fillId="0" borderId="15" xfId="0" applyNumberFormat="1" applyFont="1" applyBorder="1" applyAlignment="1">
      <alignment horizontal="center" vertical="center" wrapText="1"/>
    </xf>
    <xf numFmtId="3" fontId="3" fillId="0" borderId="16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shrinkToFit="1" readingOrder="2"/>
    </xf>
    <xf numFmtId="0" fontId="5" fillId="4" borderId="17" xfId="0" applyFont="1" applyFill="1" applyBorder="1" applyAlignment="1">
      <alignment horizontal="center" vertical="center" shrinkToFit="1" readingOrder="2"/>
    </xf>
    <xf numFmtId="3" fontId="5" fillId="0" borderId="16" xfId="0" applyNumberFormat="1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 readingOrder="2"/>
    </xf>
    <xf numFmtId="9" fontId="5" fillId="0" borderId="16" xfId="0" applyNumberFormat="1" applyFont="1" applyBorder="1" applyAlignment="1">
      <alignment horizontal="center" vertical="center" shrinkToFit="1" readingOrder="2"/>
    </xf>
    <xf numFmtId="9" fontId="5" fillId="0" borderId="2" xfId="0" applyNumberFormat="1" applyFont="1" applyBorder="1" applyAlignment="1">
      <alignment horizontal="center" vertical="center" shrinkToFit="1" readingOrder="2"/>
    </xf>
    <xf numFmtId="0" fontId="19" fillId="3" borderId="2" xfId="1" applyFont="1" applyFill="1" applyBorder="1" applyAlignment="1" applyProtection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0" fontId="1" fillId="3" borderId="18" xfId="1" applyFill="1" applyBorder="1" applyAlignment="1" applyProtection="1">
      <alignment horizontal="center" vertical="center" wrapText="1"/>
    </xf>
    <xf numFmtId="3" fontId="7" fillId="0" borderId="16" xfId="0" applyNumberFormat="1" applyFont="1" applyBorder="1" applyAlignment="1">
      <alignment horizontal="center" vertical="center" wrapText="1"/>
    </xf>
    <xf numFmtId="3" fontId="11" fillId="0" borderId="16" xfId="1" applyNumberFormat="1" applyFont="1" applyBorder="1" applyAlignment="1" applyProtection="1">
      <alignment horizontal="center" vertical="center" shrinkToFit="1" readingOrder="2"/>
    </xf>
    <xf numFmtId="49" fontId="12" fillId="8" borderId="1" xfId="1" applyNumberFormat="1" applyFont="1" applyFill="1" applyBorder="1" applyAlignment="1" applyProtection="1">
      <alignment horizontal="center" vertical="center" shrinkToFit="1" readingOrder="2"/>
    </xf>
    <xf numFmtId="49" fontId="12" fillId="8" borderId="2" xfId="1" applyNumberFormat="1" applyFont="1" applyFill="1" applyBorder="1" applyAlignment="1" applyProtection="1">
      <alignment horizontal="center" vertical="center" shrinkToFit="1" readingOrder="2"/>
    </xf>
    <xf numFmtId="49" fontId="20" fillId="8" borderId="1" xfId="1" applyNumberFormat="1" applyFont="1" applyFill="1" applyBorder="1" applyAlignment="1" applyProtection="1">
      <alignment horizontal="center" vertical="center" shrinkToFit="1" readingOrder="2"/>
    </xf>
    <xf numFmtId="3" fontId="21" fillId="0" borderId="1" xfId="1" applyNumberFormat="1" applyFont="1" applyBorder="1" applyAlignment="1" applyProtection="1">
      <alignment horizontal="center" vertical="center" shrinkToFit="1" readingOrder="2"/>
    </xf>
    <xf numFmtId="3" fontId="22" fillId="0" borderId="1" xfId="0" applyNumberFormat="1" applyFont="1" applyBorder="1" applyAlignment="1">
      <alignment horizontal="center" vertical="center" shrinkToFit="1" readingOrder="2"/>
    </xf>
    <xf numFmtId="0" fontId="5" fillId="4" borderId="1" xfId="0" applyFont="1" applyFill="1" applyBorder="1" applyAlignment="1">
      <alignment horizontal="center" vertical="center" shrinkToFit="1" readingOrder="2"/>
    </xf>
    <xf numFmtId="0" fontId="15" fillId="10" borderId="48" xfId="0" applyFont="1" applyFill="1" applyBorder="1" applyAlignment="1">
      <alignment horizontal="center" vertical="center" wrapText="1" readingOrder="2"/>
    </xf>
    <xf numFmtId="0" fontId="15" fillId="10" borderId="15" xfId="0" applyFont="1" applyFill="1" applyBorder="1" applyAlignment="1">
      <alignment horizontal="center" vertical="center" wrapText="1" readingOrder="2"/>
    </xf>
    <xf numFmtId="0" fontId="15" fillId="10" borderId="43" xfId="0" applyFont="1" applyFill="1" applyBorder="1" applyAlignment="1">
      <alignment horizontal="center" vertical="center" wrapText="1" readingOrder="2"/>
    </xf>
    <xf numFmtId="0" fontId="15" fillId="10" borderId="44" xfId="0" applyFont="1" applyFill="1" applyBorder="1" applyAlignment="1">
      <alignment horizontal="center" vertical="center" wrapText="1" readingOrder="2"/>
    </xf>
    <xf numFmtId="0" fontId="13" fillId="6" borderId="11" xfId="0" applyFont="1" applyFill="1" applyBorder="1" applyAlignment="1">
      <alignment horizontal="center" vertical="center" textRotation="90" wrapText="1" readingOrder="2"/>
    </xf>
    <xf numFmtId="0" fontId="13" fillId="6" borderId="19" xfId="0" applyFont="1" applyFill="1" applyBorder="1" applyAlignment="1">
      <alignment horizontal="center" vertical="center" textRotation="90" wrapText="1" readingOrder="2"/>
    </xf>
    <xf numFmtId="0" fontId="14" fillId="6" borderId="11" xfId="0" applyFont="1" applyFill="1" applyBorder="1" applyAlignment="1">
      <alignment horizontal="center" vertical="center" wrapText="1" readingOrder="2"/>
    </xf>
    <xf numFmtId="0" fontId="14" fillId="6" borderId="19" xfId="0" applyFont="1" applyFill="1" applyBorder="1" applyAlignment="1">
      <alignment horizontal="center" vertical="center" wrapText="1" readingOrder="2"/>
    </xf>
    <xf numFmtId="3" fontId="13" fillId="6" borderId="29" xfId="0" applyNumberFormat="1" applyFont="1" applyFill="1" applyBorder="1" applyAlignment="1">
      <alignment horizontal="center" vertical="center" shrinkToFit="1" readingOrder="2"/>
    </xf>
    <xf numFmtId="3" fontId="13" fillId="6" borderId="30" xfId="0" applyNumberFormat="1" applyFont="1" applyFill="1" applyBorder="1" applyAlignment="1">
      <alignment horizontal="center" vertical="center" shrinkToFit="1" readingOrder="2"/>
    </xf>
    <xf numFmtId="3" fontId="13" fillId="6" borderId="25" xfId="0" applyNumberFormat="1" applyFont="1" applyFill="1" applyBorder="1" applyAlignment="1">
      <alignment horizontal="center" vertical="center" shrinkToFit="1" readingOrder="2"/>
    </xf>
    <xf numFmtId="0" fontId="13" fillId="6" borderId="26" xfId="0" applyFont="1" applyFill="1" applyBorder="1" applyAlignment="1">
      <alignment horizontal="center" vertical="center" wrapText="1" readingOrder="2"/>
    </xf>
    <xf numFmtId="0" fontId="13" fillId="6" borderId="28" xfId="0" applyFont="1" applyFill="1" applyBorder="1" applyAlignment="1">
      <alignment horizontal="center" vertical="center" wrapText="1" readingOrder="2"/>
    </xf>
    <xf numFmtId="9" fontId="13" fillId="6" borderId="26" xfId="0" applyNumberFormat="1" applyFont="1" applyFill="1" applyBorder="1" applyAlignment="1">
      <alignment horizontal="center" vertical="center" wrapText="1" readingOrder="2"/>
    </xf>
    <xf numFmtId="9" fontId="13" fillId="6" borderId="28" xfId="0" applyNumberFormat="1" applyFont="1" applyFill="1" applyBorder="1" applyAlignment="1">
      <alignment horizontal="center" vertical="center" wrapText="1" readingOrder="2"/>
    </xf>
    <xf numFmtId="3" fontId="13" fillId="6" borderId="11" xfId="0" applyNumberFormat="1" applyFont="1" applyFill="1" applyBorder="1" applyAlignment="1">
      <alignment horizontal="center" vertical="center" shrinkToFit="1" readingOrder="2"/>
    </xf>
    <xf numFmtId="3" fontId="13" fillId="6" borderId="19" xfId="0" applyNumberFormat="1" applyFont="1" applyFill="1" applyBorder="1" applyAlignment="1">
      <alignment horizontal="center" vertical="center" shrinkToFit="1" readingOrder="2"/>
    </xf>
    <xf numFmtId="0" fontId="29" fillId="0" borderId="16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3" fontId="13" fillId="6" borderId="20" xfId="0" applyNumberFormat="1" applyFont="1" applyFill="1" applyBorder="1" applyAlignment="1">
      <alignment horizontal="center" vertical="center" shrinkToFit="1" readingOrder="2"/>
    </xf>
    <xf numFmtId="3" fontId="13" fillId="6" borderId="21" xfId="0" applyNumberFormat="1" applyFont="1" applyFill="1" applyBorder="1" applyAlignment="1">
      <alignment horizontal="center" vertical="center" shrinkToFit="1" readingOrder="2"/>
    </xf>
    <xf numFmtId="0" fontId="13" fillId="6" borderId="22" xfId="0" applyFont="1" applyFill="1" applyBorder="1" applyAlignment="1">
      <alignment horizontal="center" vertical="center" wrapText="1" readingOrder="2"/>
    </xf>
    <xf numFmtId="0" fontId="13" fillId="6" borderId="23" xfId="0" applyFont="1" applyFill="1" applyBorder="1" applyAlignment="1">
      <alignment horizontal="center" vertical="center" wrapText="1" readingOrder="2"/>
    </xf>
    <xf numFmtId="3" fontId="13" fillId="6" borderId="24" xfId="0" applyNumberFormat="1" applyFont="1" applyFill="1" applyBorder="1" applyAlignment="1">
      <alignment horizontal="center" vertical="center" shrinkToFit="1" readingOrder="2"/>
    </xf>
    <xf numFmtId="9" fontId="13" fillId="6" borderId="27" xfId="0" applyNumberFormat="1" applyFont="1" applyFill="1" applyBorder="1" applyAlignment="1">
      <alignment horizontal="center" vertical="center" wrapText="1" readingOrder="2"/>
    </xf>
    <xf numFmtId="0" fontId="13" fillId="6" borderId="32" xfId="0" applyFont="1" applyFill="1" applyBorder="1" applyAlignment="1">
      <alignment horizontal="center" vertical="center" wrapText="1" readingOrder="2"/>
    </xf>
    <xf numFmtId="3" fontId="13" fillId="6" borderId="31" xfId="0" applyNumberFormat="1" applyFont="1" applyFill="1" applyBorder="1" applyAlignment="1">
      <alignment horizontal="center" vertical="center" shrinkToFit="1" readingOrder="2"/>
    </xf>
    <xf numFmtId="0" fontId="13" fillId="6" borderId="27" xfId="0" applyFont="1" applyFill="1" applyBorder="1" applyAlignment="1">
      <alignment horizontal="center" vertical="center" wrapText="1" readingOrder="2"/>
    </xf>
    <xf numFmtId="0" fontId="17" fillId="9" borderId="33" xfId="0" applyFont="1" applyFill="1" applyBorder="1" applyAlignment="1">
      <alignment horizontal="center" vertical="center" shrinkToFit="1" readingOrder="2"/>
    </xf>
    <xf numFmtId="0" fontId="17" fillId="9" borderId="34" xfId="0" applyFont="1" applyFill="1" applyBorder="1" applyAlignment="1">
      <alignment horizontal="center" vertical="center" shrinkToFit="1" readingOrder="2"/>
    </xf>
    <xf numFmtId="3" fontId="5" fillId="8" borderId="16" xfId="0" applyNumberFormat="1" applyFont="1" applyFill="1" applyBorder="1" applyAlignment="1">
      <alignment horizontal="center" vertical="center" shrinkToFit="1" readingOrder="2"/>
    </xf>
    <xf numFmtId="3" fontId="5" fillId="8" borderId="5" xfId="0" applyNumberFormat="1" applyFont="1" applyFill="1" applyBorder="1" applyAlignment="1">
      <alignment horizontal="center" vertical="center" shrinkToFit="1" readingOrder="2"/>
    </xf>
    <xf numFmtId="3" fontId="5" fillId="0" borderId="16" xfId="0" applyNumberFormat="1" applyFont="1" applyBorder="1" applyAlignment="1">
      <alignment horizontal="center" vertical="center" shrinkToFit="1"/>
    </xf>
    <xf numFmtId="3" fontId="5" fillId="0" borderId="5" xfId="0" applyNumberFormat="1" applyFont="1" applyBorder="1" applyAlignment="1">
      <alignment horizontal="center" vertical="center" shrinkToFit="1"/>
    </xf>
    <xf numFmtId="0" fontId="30" fillId="0" borderId="15" xfId="0" applyFont="1" applyBorder="1" applyAlignment="1">
      <alignment horizontal="center" vertical="center" wrapText="1" readingOrder="2"/>
    </xf>
    <xf numFmtId="0" fontId="5" fillId="4" borderId="17" xfId="0" applyFont="1" applyFill="1" applyBorder="1" applyAlignment="1">
      <alignment horizontal="center" vertical="center" shrinkToFit="1" readingOrder="2"/>
    </xf>
    <xf numFmtId="0" fontId="5" fillId="4" borderId="49" xfId="0" applyFont="1" applyFill="1" applyBorder="1" applyAlignment="1">
      <alignment horizontal="center" vertical="center" shrinkToFit="1" readingOrder="2"/>
    </xf>
    <xf numFmtId="0" fontId="10" fillId="3" borderId="16" xfId="1" applyFont="1" applyFill="1" applyBorder="1" applyAlignment="1" applyProtection="1">
      <alignment horizontal="center" vertical="center" wrapText="1"/>
    </xf>
    <xf numFmtId="0" fontId="10" fillId="3" borderId="12" xfId="1" applyFont="1" applyFill="1" applyBorder="1" applyAlignment="1" applyProtection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3" fontId="5" fillId="0" borderId="16" xfId="0" applyNumberFormat="1" applyFont="1" applyBorder="1" applyAlignment="1">
      <alignment horizontal="center" vertical="center" shrinkToFit="1" readingOrder="2"/>
    </xf>
    <xf numFmtId="3" fontId="5" fillId="0" borderId="12" xfId="0" applyNumberFormat="1" applyFont="1" applyBorder="1" applyAlignment="1">
      <alignment horizontal="center" vertical="center" shrinkToFit="1" readingOrder="2"/>
    </xf>
    <xf numFmtId="0" fontId="30" fillId="0" borderId="0" xfId="0" applyFont="1" applyAlignment="1">
      <alignment horizontal="right" vertical="center" wrapText="1" readingOrder="2"/>
    </xf>
    <xf numFmtId="0" fontId="5" fillId="4" borderId="14" xfId="0" applyFont="1" applyFill="1" applyBorder="1" applyAlignment="1">
      <alignment horizontal="center" vertical="center" shrinkToFit="1" readingOrder="2"/>
    </xf>
    <xf numFmtId="0" fontId="13" fillId="6" borderId="31" xfId="0" applyFont="1" applyFill="1" applyBorder="1" applyAlignment="1">
      <alignment horizontal="center" vertical="center" textRotation="90" wrapText="1" readingOrder="2"/>
    </xf>
    <xf numFmtId="0" fontId="14" fillId="6" borderId="31" xfId="0" applyFont="1" applyFill="1" applyBorder="1" applyAlignment="1">
      <alignment horizontal="center" vertical="center" wrapText="1" readingOrder="2"/>
    </xf>
    <xf numFmtId="3" fontId="3" fillId="0" borderId="16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shrinkToFit="1" readingOrder="2"/>
    </xf>
    <xf numFmtId="0" fontId="5" fillId="0" borderId="5" xfId="0" applyFont="1" applyBorder="1" applyAlignment="1">
      <alignment horizontal="center" vertical="center" shrinkToFit="1" readingOrder="2"/>
    </xf>
    <xf numFmtId="0" fontId="33" fillId="0" borderId="16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49" fontId="20" fillId="8" borderId="16" xfId="1" applyNumberFormat="1" applyFont="1" applyFill="1" applyBorder="1" applyAlignment="1" applyProtection="1">
      <alignment horizontal="center" vertical="center" shrinkToFit="1" readingOrder="2"/>
    </xf>
    <xf numFmtId="49" fontId="20" fillId="8" borderId="5" xfId="1" applyNumberFormat="1" applyFont="1" applyFill="1" applyBorder="1" applyAlignment="1" applyProtection="1">
      <alignment horizontal="center" vertical="center" shrinkToFit="1" readingOrder="2"/>
    </xf>
    <xf numFmtId="0" fontId="10" fillId="3" borderId="5" xfId="1" applyFont="1" applyFill="1" applyBorder="1" applyAlignment="1" applyProtection="1">
      <alignment horizontal="center" vertical="center" wrapText="1"/>
    </xf>
    <xf numFmtId="164" fontId="5" fillId="5" borderId="16" xfId="0" applyNumberFormat="1" applyFont="1" applyFill="1" applyBorder="1" applyAlignment="1">
      <alignment horizontal="center" vertical="center" shrinkToFit="1" readingOrder="2"/>
    </xf>
    <xf numFmtId="164" fontId="5" fillId="5" borderId="5" xfId="0" applyNumberFormat="1" applyFont="1" applyFill="1" applyBorder="1" applyAlignment="1">
      <alignment horizontal="center" vertical="center" shrinkToFit="1" readingOrder="2"/>
    </xf>
    <xf numFmtId="49" fontId="23" fillId="0" borderId="16" xfId="0" applyNumberFormat="1" applyFont="1" applyBorder="1" applyAlignment="1">
      <alignment horizontal="center" vertical="center" wrapText="1"/>
    </xf>
    <xf numFmtId="49" fontId="23" fillId="0" borderId="5" xfId="0" applyNumberFormat="1" applyFont="1" applyBorder="1" applyAlignment="1">
      <alignment horizontal="center" vertical="center" wrapText="1"/>
    </xf>
    <xf numFmtId="9" fontId="5" fillId="0" borderId="16" xfId="0" applyNumberFormat="1" applyFont="1" applyBorder="1" applyAlignment="1">
      <alignment horizontal="center" vertical="center" shrinkToFit="1" readingOrder="2"/>
    </xf>
    <xf numFmtId="9" fontId="5" fillId="0" borderId="5" xfId="0" applyNumberFormat="1" applyFont="1" applyBorder="1" applyAlignment="1">
      <alignment horizontal="center" vertical="center" shrinkToFit="1" readingOrder="2"/>
    </xf>
    <xf numFmtId="3" fontId="5" fillId="0" borderId="5" xfId="0" applyNumberFormat="1" applyFont="1" applyBorder="1" applyAlignment="1">
      <alignment horizontal="center" vertical="center" shrinkToFit="1" readingOrder="2"/>
    </xf>
    <xf numFmtId="3" fontId="5" fillId="0" borderId="16" xfId="0" quotePrefix="1" applyNumberFormat="1" applyFont="1" applyBorder="1" applyAlignment="1">
      <alignment horizontal="center" vertical="center" shrinkToFit="1" readingOrder="2"/>
    </xf>
    <xf numFmtId="3" fontId="5" fillId="0" borderId="5" xfId="0" quotePrefix="1" applyNumberFormat="1" applyFont="1" applyBorder="1" applyAlignment="1">
      <alignment horizontal="center" vertical="center" shrinkToFit="1" readingOrder="2"/>
    </xf>
    <xf numFmtId="49" fontId="5" fillId="0" borderId="16" xfId="0" applyNumberFormat="1" applyFont="1" applyBorder="1" applyAlignment="1">
      <alignment horizontal="center" vertical="center" shrinkToFit="1" readingOrder="2"/>
    </xf>
    <xf numFmtId="49" fontId="5" fillId="0" borderId="5" xfId="0" applyNumberFormat="1" applyFont="1" applyBorder="1" applyAlignment="1">
      <alignment horizontal="center" vertical="center" shrinkToFit="1" readingOrder="2"/>
    </xf>
    <xf numFmtId="0" fontId="1" fillId="3" borderId="16" xfId="1" applyFill="1" applyBorder="1" applyAlignment="1" applyProtection="1">
      <alignment horizontal="center" vertical="center" wrapText="1"/>
    </xf>
    <xf numFmtId="0" fontId="1" fillId="3" borderId="5" xfId="1" applyFill="1" applyBorder="1" applyAlignment="1" applyProtection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49" fontId="1" fillId="8" borderId="16" xfId="1" applyNumberFormat="1" applyFill="1" applyBorder="1" applyAlignment="1" applyProtection="1">
      <alignment horizontal="center" vertical="center" shrinkToFit="1" readingOrder="2"/>
    </xf>
    <xf numFmtId="49" fontId="1" fillId="8" borderId="5" xfId="1" applyNumberFormat="1" applyFill="1" applyBorder="1" applyAlignment="1" applyProtection="1">
      <alignment horizontal="center" vertical="center" shrinkToFit="1" readingOrder="2"/>
    </xf>
    <xf numFmtId="0" fontId="31" fillId="0" borderId="0" xfId="0" applyFont="1" applyAlignment="1">
      <alignment horizontal="center" vertical="center" wrapText="1" readingOrder="2"/>
    </xf>
    <xf numFmtId="3" fontId="13" fillId="6" borderId="45" xfId="0" applyNumberFormat="1" applyFont="1" applyFill="1" applyBorder="1" applyAlignment="1">
      <alignment horizontal="center" vertical="center" shrinkToFit="1" readingOrder="2"/>
    </xf>
    <xf numFmtId="0" fontId="13" fillId="6" borderId="46" xfId="0" applyFont="1" applyFill="1" applyBorder="1" applyAlignment="1">
      <alignment horizontal="center" vertical="center" textRotation="90" wrapText="1" readingOrder="2"/>
    </xf>
    <xf numFmtId="0" fontId="13" fillId="6" borderId="47" xfId="0" applyFont="1" applyFill="1" applyBorder="1" applyAlignment="1">
      <alignment horizontal="center" vertical="center" textRotation="90" wrapText="1" readingOrder="2"/>
    </xf>
    <xf numFmtId="0" fontId="13" fillId="6" borderId="42" xfId="0" applyFont="1" applyFill="1" applyBorder="1" applyAlignment="1">
      <alignment horizontal="center" vertical="center" wrapText="1" readingOrder="2"/>
    </xf>
    <xf numFmtId="0" fontId="13" fillId="6" borderId="8" xfId="0" applyFont="1" applyFill="1" applyBorder="1" applyAlignment="1">
      <alignment horizontal="center" vertical="center" wrapText="1" readingOrder="2"/>
    </xf>
    <xf numFmtId="9" fontId="13" fillId="6" borderId="42" xfId="0" applyNumberFormat="1" applyFont="1" applyFill="1" applyBorder="1" applyAlignment="1">
      <alignment horizontal="center" vertical="center" wrapText="1" readingOrder="2"/>
    </xf>
    <xf numFmtId="9" fontId="13" fillId="6" borderId="8" xfId="0" applyNumberFormat="1" applyFont="1" applyFill="1" applyBorder="1" applyAlignment="1">
      <alignment horizontal="center" vertical="center" wrapText="1" readingOrder="2"/>
    </xf>
    <xf numFmtId="0" fontId="13" fillId="6" borderId="37" xfId="0" applyFont="1" applyFill="1" applyBorder="1" applyAlignment="1">
      <alignment horizontal="center" vertical="center" wrapText="1" readingOrder="2"/>
    </xf>
    <xf numFmtId="0" fontId="13" fillId="6" borderId="21" xfId="0" applyFont="1" applyFill="1" applyBorder="1" applyAlignment="1">
      <alignment horizontal="center" vertical="center" wrapText="1" readingOrder="2"/>
    </xf>
    <xf numFmtId="0" fontId="13" fillId="6" borderId="35" xfId="0" applyFont="1" applyFill="1" applyBorder="1" applyAlignment="1">
      <alignment horizontal="center" vertical="center" wrapText="1" readingOrder="2"/>
    </xf>
    <xf numFmtId="3" fontId="13" fillId="6" borderId="36" xfId="0" applyNumberFormat="1" applyFont="1" applyFill="1" applyBorder="1" applyAlignment="1">
      <alignment horizontal="center" vertical="center" shrinkToFit="1" readingOrder="2"/>
    </xf>
    <xf numFmtId="3" fontId="13" fillId="6" borderId="38" xfId="0" applyNumberFormat="1" applyFont="1" applyFill="1" applyBorder="1" applyAlignment="1">
      <alignment horizontal="center" vertical="center" shrinkToFit="1" readingOrder="2"/>
    </xf>
    <xf numFmtId="3" fontId="13" fillId="6" borderId="39" xfId="0" applyNumberFormat="1" applyFont="1" applyFill="1" applyBorder="1" applyAlignment="1">
      <alignment horizontal="center" vertical="center" shrinkToFit="1" readingOrder="2"/>
    </xf>
    <xf numFmtId="0" fontId="14" fillId="6" borderId="40" xfId="0" applyFont="1" applyFill="1" applyBorder="1" applyAlignment="1">
      <alignment horizontal="center" vertical="center" wrapText="1" readingOrder="2"/>
    </xf>
    <xf numFmtId="0" fontId="14" fillId="6" borderId="41" xfId="0" applyFont="1" applyFill="1" applyBorder="1" applyAlignment="1">
      <alignment horizontal="center" vertical="center" wrapText="1" readingOrder="2"/>
    </xf>
    <xf numFmtId="3" fontId="13" fillId="6" borderId="42" xfId="0" applyNumberFormat="1" applyFont="1" applyFill="1" applyBorder="1" applyAlignment="1">
      <alignment horizontal="center" vertical="center" shrinkToFit="1" readingOrder="2"/>
    </xf>
    <xf numFmtId="3" fontId="10" fillId="3" borderId="16" xfId="1" applyNumberFormat="1" applyFont="1" applyFill="1" applyBorder="1" applyAlignment="1" applyProtection="1">
      <alignment horizontal="center" vertical="center" wrapText="1"/>
    </xf>
    <xf numFmtId="3" fontId="10" fillId="3" borderId="5" xfId="1" applyNumberFormat="1" applyFont="1" applyFill="1" applyBorder="1" applyAlignment="1" applyProtection="1">
      <alignment horizontal="center" vertical="center" wrapText="1"/>
    </xf>
    <xf numFmtId="3" fontId="6" fillId="0" borderId="16" xfId="2" applyNumberFormat="1" applyFont="1" applyBorder="1" applyAlignment="1">
      <alignment horizontal="center" vertical="center" wrapText="1"/>
    </xf>
    <xf numFmtId="3" fontId="6" fillId="0" borderId="5" xfId="2" applyNumberFormat="1" applyFont="1" applyBorder="1" applyAlignment="1">
      <alignment horizontal="center" vertical="center" wrapText="1"/>
    </xf>
    <xf numFmtId="3" fontId="5" fillId="0" borderId="50" xfId="0" applyNumberFormat="1" applyFont="1" applyBorder="1" applyAlignment="1">
      <alignment horizontal="center" vertical="center" shrinkToFit="1" readingOrder="2"/>
    </xf>
    <xf numFmtId="3" fontId="5" fillId="0" borderId="15" xfId="0" applyNumberFormat="1" applyFont="1" applyBorder="1" applyAlignment="1">
      <alignment horizontal="center" vertical="center" shrinkToFit="1" readingOrder="2"/>
    </xf>
    <xf numFmtId="3" fontId="5" fillId="0" borderId="51" xfId="0" applyNumberFormat="1" applyFont="1" applyBorder="1" applyAlignment="1">
      <alignment horizontal="center" vertical="center" shrinkToFit="1" readingOrder="2"/>
    </xf>
    <xf numFmtId="49" fontId="5" fillId="0" borderId="50" xfId="0" applyNumberFormat="1" applyFont="1" applyBorder="1" applyAlignment="1">
      <alignment horizontal="center" vertical="center" shrinkToFit="1" readingOrder="2"/>
    </xf>
    <xf numFmtId="49" fontId="5" fillId="0" borderId="51" xfId="0" applyNumberFormat="1" applyFont="1" applyBorder="1" applyAlignment="1">
      <alignment horizontal="center" vertical="center" shrinkToFit="1" readingOrder="2"/>
    </xf>
    <xf numFmtId="0" fontId="5" fillId="0" borderId="12" xfId="0" applyFont="1" applyBorder="1" applyAlignment="1">
      <alignment horizontal="center" vertical="center" shrinkToFit="1" readingOrder="2"/>
    </xf>
    <xf numFmtId="49" fontId="5" fillId="0" borderId="12" xfId="0" applyNumberFormat="1" applyFont="1" applyBorder="1" applyAlignment="1">
      <alignment horizontal="center" vertical="center" shrinkToFit="1" readingOrder="2"/>
    </xf>
    <xf numFmtId="49" fontId="23" fillId="0" borderId="12" xfId="0" applyNumberFormat="1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9" fontId="5" fillId="0" borderId="12" xfId="0" applyNumberFormat="1" applyFont="1" applyBorder="1" applyAlignment="1">
      <alignment horizontal="center" vertical="center" shrinkToFit="1" readingOrder="2"/>
    </xf>
    <xf numFmtId="164" fontId="12" fillId="5" borderId="16" xfId="1" applyNumberFormat="1" applyFont="1" applyFill="1" applyBorder="1" applyAlignment="1" applyProtection="1">
      <alignment horizontal="center" vertical="center" shrinkToFit="1" readingOrder="2"/>
    </xf>
    <xf numFmtId="164" fontId="12" fillId="5" borderId="5" xfId="1" applyNumberFormat="1" applyFont="1" applyFill="1" applyBorder="1" applyAlignment="1" applyProtection="1">
      <alignment horizontal="center" vertical="center" shrinkToFit="1" readingOrder="2"/>
    </xf>
    <xf numFmtId="3" fontId="5" fillId="0" borderId="12" xfId="0" quotePrefix="1" applyNumberFormat="1" applyFont="1" applyBorder="1" applyAlignment="1">
      <alignment horizontal="center" vertical="center" shrinkToFit="1" readingOrder="2"/>
    </xf>
    <xf numFmtId="3" fontId="1" fillId="8" borderId="16" xfId="1" applyNumberFormat="1" applyFill="1" applyBorder="1" applyAlignment="1" applyProtection="1">
      <alignment horizontal="center" vertical="center" shrinkToFit="1" readingOrder="2"/>
    </xf>
    <xf numFmtId="3" fontId="1" fillId="8" borderId="5" xfId="1" applyNumberFormat="1" applyFill="1" applyBorder="1" applyAlignment="1" applyProtection="1">
      <alignment horizontal="center" vertical="center" shrinkToFit="1" readingOrder="2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21</xdr:row>
      <xdr:rowOff>209550</xdr:rowOff>
    </xdr:from>
    <xdr:to>
      <xdr:col>11</xdr:col>
      <xdr:colOff>0</xdr:colOff>
      <xdr:row>21</xdr:row>
      <xdr:rowOff>276225</xdr:rowOff>
    </xdr:to>
    <xdr:sp macro="" textlink="">
      <xdr:nvSpPr>
        <xdr:cNvPr id="57969" name="Line 1">
          <a:extLst>
            <a:ext uri="{FF2B5EF4-FFF2-40B4-BE49-F238E27FC236}">
              <a16:creationId xmlns:a16="http://schemas.microsoft.com/office/drawing/2014/main" id="{00000000-0008-0000-0000-000071E20000}"/>
            </a:ext>
          </a:extLst>
        </xdr:cNvPr>
        <xdr:cNvSpPr>
          <a:spLocks noChangeShapeType="1"/>
        </xdr:cNvSpPr>
      </xdr:nvSpPr>
      <xdr:spPr bwMode="auto">
        <a:xfrm>
          <a:off x="206549625" y="17783175"/>
          <a:ext cx="0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21</xdr:row>
      <xdr:rowOff>66675</xdr:rowOff>
    </xdr:from>
    <xdr:to>
      <xdr:col>11</xdr:col>
      <xdr:colOff>0</xdr:colOff>
      <xdr:row>21</xdr:row>
      <xdr:rowOff>295275</xdr:rowOff>
    </xdr:to>
    <xdr:sp macro="" textlink="">
      <xdr:nvSpPr>
        <xdr:cNvPr id="57970" name="Line 2">
          <a:extLst>
            <a:ext uri="{FF2B5EF4-FFF2-40B4-BE49-F238E27FC236}">
              <a16:creationId xmlns:a16="http://schemas.microsoft.com/office/drawing/2014/main" id="{00000000-0008-0000-0000-000072E20000}"/>
            </a:ext>
          </a:extLst>
        </xdr:cNvPr>
        <xdr:cNvSpPr>
          <a:spLocks noChangeShapeType="1"/>
        </xdr:cNvSpPr>
      </xdr:nvSpPr>
      <xdr:spPr bwMode="auto">
        <a:xfrm flipV="1">
          <a:off x="206549625" y="1764030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73025</xdr:colOff>
      <xdr:row>1</xdr:row>
      <xdr:rowOff>206375</xdr:rowOff>
    </xdr:from>
    <xdr:to>
      <xdr:col>1</xdr:col>
      <xdr:colOff>869950</xdr:colOff>
      <xdr:row>1</xdr:row>
      <xdr:rowOff>1273175</xdr:rowOff>
    </xdr:to>
    <xdr:pic>
      <xdr:nvPicPr>
        <xdr:cNvPr id="57971" name="Picture 27" descr="AARM E JAHAD00.JPG">
          <a:extLst>
            <a:ext uri="{FF2B5EF4-FFF2-40B4-BE49-F238E27FC236}">
              <a16:creationId xmlns:a16="http://schemas.microsoft.com/office/drawing/2014/main" id="{00000000-0008-0000-0000-000073E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583800" y="1635125"/>
          <a:ext cx="14954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43</xdr:row>
      <xdr:rowOff>209550</xdr:rowOff>
    </xdr:from>
    <xdr:to>
      <xdr:col>11</xdr:col>
      <xdr:colOff>0</xdr:colOff>
      <xdr:row>43</xdr:row>
      <xdr:rowOff>276225</xdr:rowOff>
    </xdr:to>
    <xdr:sp macro="" textlink="">
      <xdr:nvSpPr>
        <xdr:cNvPr id="57994" name="Line 25">
          <a:extLst>
            <a:ext uri="{FF2B5EF4-FFF2-40B4-BE49-F238E27FC236}">
              <a16:creationId xmlns:a16="http://schemas.microsoft.com/office/drawing/2014/main" id="{00000000-0008-0000-0000-00008AE20000}"/>
            </a:ext>
          </a:extLst>
        </xdr:cNvPr>
        <xdr:cNvSpPr>
          <a:spLocks noChangeShapeType="1"/>
        </xdr:cNvSpPr>
      </xdr:nvSpPr>
      <xdr:spPr bwMode="auto">
        <a:xfrm>
          <a:off x="206549625" y="44053125"/>
          <a:ext cx="0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43</xdr:row>
      <xdr:rowOff>66675</xdr:rowOff>
    </xdr:from>
    <xdr:to>
      <xdr:col>11</xdr:col>
      <xdr:colOff>0</xdr:colOff>
      <xdr:row>43</xdr:row>
      <xdr:rowOff>295275</xdr:rowOff>
    </xdr:to>
    <xdr:sp macro="" textlink="">
      <xdr:nvSpPr>
        <xdr:cNvPr id="57995" name="Line 26">
          <a:extLst>
            <a:ext uri="{FF2B5EF4-FFF2-40B4-BE49-F238E27FC236}">
              <a16:creationId xmlns:a16="http://schemas.microsoft.com/office/drawing/2014/main" id="{00000000-0008-0000-0000-00008BE20000}"/>
            </a:ext>
          </a:extLst>
        </xdr:cNvPr>
        <xdr:cNvSpPr>
          <a:spLocks noChangeShapeType="1"/>
        </xdr:cNvSpPr>
      </xdr:nvSpPr>
      <xdr:spPr bwMode="auto">
        <a:xfrm flipV="1">
          <a:off x="206549625" y="4391025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58</xdr:row>
      <xdr:rowOff>114300</xdr:rowOff>
    </xdr:from>
    <xdr:to>
      <xdr:col>11</xdr:col>
      <xdr:colOff>0</xdr:colOff>
      <xdr:row>58</xdr:row>
      <xdr:rowOff>342900</xdr:rowOff>
    </xdr:to>
    <xdr:sp macro="" textlink="">
      <xdr:nvSpPr>
        <xdr:cNvPr id="57996" name="Line 4">
          <a:extLst>
            <a:ext uri="{FF2B5EF4-FFF2-40B4-BE49-F238E27FC236}">
              <a16:creationId xmlns:a16="http://schemas.microsoft.com/office/drawing/2014/main" id="{00000000-0008-0000-0000-00008CE20000}"/>
            </a:ext>
          </a:extLst>
        </xdr:cNvPr>
        <xdr:cNvSpPr>
          <a:spLocks noChangeShapeType="1"/>
        </xdr:cNvSpPr>
      </xdr:nvSpPr>
      <xdr:spPr bwMode="auto">
        <a:xfrm flipV="1">
          <a:off x="206549625" y="39900225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58</xdr:row>
      <xdr:rowOff>276225</xdr:rowOff>
    </xdr:from>
    <xdr:to>
      <xdr:col>11</xdr:col>
      <xdr:colOff>0</xdr:colOff>
      <xdr:row>58</xdr:row>
      <xdr:rowOff>342900</xdr:rowOff>
    </xdr:to>
    <xdr:sp macro="" textlink="">
      <xdr:nvSpPr>
        <xdr:cNvPr id="57997" name="Line 3">
          <a:extLst>
            <a:ext uri="{FF2B5EF4-FFF2-40B4-BE49-F238E27FC236}">
              <a16:creationId xmlns:a16="http://schemas.microsoft.com/office/drawing/2014/main" id="{00000000-0008-0000-0000-00008DE20000}"/>
            </a:ext>
          </a:extLst>
        </xdr:cNvPr>
        <xdr:cNvSpPr>
          <a:spLocks noChangeShapeType="1"/>
        </xdr:cNvSpPr>
      </xdr:nvSpPr>
      <xdr:spPr bwMode="auto">
        <a:xfrm>
          <a:off x="206549625" y="40062150"/>
          <a:ext cx="0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31</xdr:row>
      <xdr:rowOff>209550</xdr:rowOff>
    </xdr:from>
    <xdr:to>
      <xdr:col>11</xdr:col>
      <xdr:colOff>0</xdr:colOff>
      <xdr:row>31</xdr:row>
      <xdr:rowOff>276225</xdr:rowOff>
    </xdr:to>
    <xdr:sp macro="" textlink="">
      <xdr:nvSpPr>
        <xdr:cNvPr id="57998" name="Line 3">
          <a:extLst>
            <a:ext uri="{FF2B5EF4-FFF2-40B4-BE49-F238E27FC236}">
              <a16:creationId xmlns:a16="http://schemas.microsoft.com/office/drawing/2014/main" id="{00000000-0008-0000-0000-00008EE20000}"/>
            </a:ext>
          </a:extLst>
        </xdr:cNvPr>
        <xdr:cNvSpPr>
          <a:spLocks noChangeShapeType="1"/>
        </xdr:cNvSpPr>
      </xdr:nvSpPr>
      <xdr:spPr bwMode="auto">
        <a:xfrm>
          <a:off x="206549625" y="23755350"/>
          <a:ext cx="0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31</xdr:row>
      <xdr:rowOff>66675</xdr:rowOff>
    </xdr:from>
    <xdr:to>
      <xdr:col>11</xdr:col>
      <xdr:colOff>0</xdr:colOff>
      <xdr:row>31</xdr:row>
      <xdr:rowOff>295275</xdr:rowOff>
    </xdr:to>
    <xdr:sp macro="" textlink="">
      <xdr:nvSpPr>
        <xdr:cNvPr id="57999" name="Line 4">
          <a:extLst>
            <a:ext uri="{FF2B5EF4-FFF2-40B4-BE49-F238E27FC236}">
              <a16:creationId xmlns:a16="http://schemas.microsoft.com/office/drawing/2014/main" id="{00000000-0008-0000-0000-00008FE20000}"/>
            </a:ext>
          </a:extLst>
        </xdr:cNvPr>
        <xdr:cNvSpPr>
          <a:spLocks noChangeShapeType="1"/>
        </xdr:cNvSpPr>
      </xdr:nvSpPr>
      <xdr:spPr bwMode="auto">
        <a:xfrm flipV="1">
          <a:off x="206549625" y="23612475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51</xdr:row>
      <xdr:rowOff>209550</xdr:rowOff>
    </xdr:from>
    <xdr:to>
      <xdr:col>11</xdr:col>
      <xdr:colOff>0</xdr:colOff>
      <xdr:row>51</xdr:row>
      <xdr:rowOff>276225</xdr:rowOff>
    </xdr:to>
    <xdr:sp macro="" textlink="">
      <xdr:nvSpPr>
        <xdr:cNvPr id="58000" name="Line 1">
          <a:extLst>
            <a:ext uri="{FF2B5EF4-FFF2-40B4-BE49-F238E27FC236}">
              <a16:creationId xmlns:a16="http://schemas.microsoft.com/office/drawing/2014/main" id="{00000000-0008-0000-0000-000090E20000}"/>
            </a:ext>
          </a:extLst>
        </xdr:cNvPr>
        <xdr:cNvSpPr>
          <a:spLocks noChangeShapeType="1"/>
        </xdr:cNvSpPr>
      </xdr:nvSpPr>
      <xdr:spPr bwMode="auto">
        <a:xfrm>
          <a:off x="206549625" y="30699075"/>
          <a:ext cx="0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51</xdr:row>
      <xdr:rowOff>66675</xdr:rowOff>
    </xdr:from>
    <xdr:to>
      <xdr:col>11</xdr:col>
      <xdr:colOff>0</xdr:colOff>
      <xdr:row>51</xdr:row>
      <xdr:rowOff>295275</xdr:rowOff>
    </xdr:to>
    <xdr:sp macro="" textlink="">
      <xdr:nvSpPr>
        <xdr:cNvPr id="58001" name="Line 2">
          <a:extLst>
            <a:ext uri="{FF2B5EF4-FFF2-40B4-BE49-F238E27FC236}">
              <a16:creationId xmlns:a16="http://schemas.microsoft.com/office/drawing/2014/main" id="{00000000-0008-0000-0000-000091E20000}"/>
            </a:ext>
          </a:extLst>
        </xdr:cNvPr>
        <xdr:cNvSpPr>
          <a:spLocks noChangeShapeType="1"/>
        </xdr:cNvSpPr>
      </xdr:nvSpPr>
      <xdr:spPr bwMode="auto">
        <a:xfrm flipV="1">
          <a:off x="206549625" y="3055620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61</xdr:row>
      <xdr:rowOff>123825</xdr:rowOff>
    </xdr:from>
    <xdr:to>
      <xdr:col>11</xdr:col>
      <xdr:colOff>0</xdr:colOff>
      <xdr:row>61</xdr:row>
      <xdr:rowOff>352425</xdr:rowOff>
    </xdr:to>
    <xdr:sp macro="" textlink="">
      <xdr:nvSpPr>
        <xdr:cNvPr id="58002" name="Line 32">
          <a:extLst>
            <a:ext uri="{FF2B5EF4-FFF2-40B4-BE49-F238E27FC236}">
              <a16:creationId xmlns:a16="http://schemas.microsoft.com/office/drawing/2014/main" id="{00000000-0008-0000-0000-000092E20000}"/>
            </a:ext>
          </a:extLst>
        </xdr:cNvPr>
        <xdr:cNvSpPr>
          <a:spLocks noChangeShapeType="1"/>
        </xdr:cNvSpPr>
      </xdr:nvSpPr>
      <xdr:spPr bwMode="auto">
        <a:xfrm flipV="1">
          <a:off x="206549625" y="3754755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61</xdr:row>
      <xdr:rowOff>295275</xdr:rowOff>
    </xdr:from>
    <xdr:to>
      <xdr:col>11</xdr:col>
      <xdr:colOff>0</xdr:colOff>
      <xdr:row>61</xdr:row>
      <xdr:rowOff>361950</xdr:rowOff>
    </xdr:to>
    <xdr:sp macro="" textlink="">
      <xdr:nvSpPr>
        <xdr:cNvPr id="58003" name="Line 31">
          <a:extLst>
            <a:ext uri="{FF2B5EF4-FFF2-40B4-BE49-F238E27FC236}">
              <a16:creationId xmlns:a16="http://schemas.microsoft.com/office/drawing/2014/main" id="{00000000-0008-0000-0000-000093E20000}"/>
            </a:ext>
          </a:extLst>
        </xdr:cNvPr>
        <xdr:cNvSpPr>
          <a:spLocks noChangeShapeType="1"/>
        </xdr:cNvSpPr>
      </xdr:nvSpPr>
      <xdr:spPr bwMode="auto">
        <a:xfrm>
          <a:off x="206549625" y="37719000"/>
          <a:ext cx="0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56</xdr:row>
      <xdr:rowOff>266700</xdr:rowOff>
    </xdr:from>
    <xdr:to>
      <xdr:col>11</xdr:col>
      <xdr:colOff>0</xdr:colOff>
      <xdr:row>56</xdr:row>
      <xdr:rowOff>333375</xdr:rowOff>
    </xdr:to>
    <xdr:sp macro="" textlink="">
      <xdr:nvSpPr>
        <xdr:cNvPr id="58004" name="Line 5">
          <a:extLst>
            <a:ext uri="{FF2B5EF4-FFF2-40B4-BE49-F238E27FC236}">
              <a16:creationId xmlns:a16="http://schemas.microsoft.com/office/drawing/2014/main" id="{00000000-0008-0000-0000-000094E20000}"/>
            </a:ext>
          </a:extLst>
        </xdr:cNvPr>
        <xdr:cNvSpPr>
          <a:spLocks noChangeShapeType="1"/>
        </xdr:cNvSpPr>
      </xdr:nvSpPr>
      <xdr:spPr bwMode="auto">
        <a:xfrm>
          <a:off x="206549625" y="34851975"/>
          <a:ext cx="0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56</xdr:row>
      <xdr:rowOff>123825</xdr:rowOff>
    </xdr:from>
    <xdr:to>
      <xdr:col>11</xdr:col>
      <xdr:colOff>0</xdr:colOff>
      <xdr:row>56</xdr:row>
      <xdr:rowOff>352425</xdr:rowOff>
    </xdr:to>
    <xdr:sp macro="" textlink="">
      <xdr:nvSpPr>
        <xdr:cNvPr id="58005" name="Line 6">
          <a:extLst>
            <a:ext uri="{FF2B5EF4-FFF2-40B4-BE49-F238E27FC236}">
              <a16:creationId xmlns:a16="http://schemas.microsoft.com/office/drawing/2014/main" id="{00000000-0008-0000-0000-000095E20000}"/>
            </a:ext>
          </a:extLst>
        </xdr:cNvPr>
        <xdr:cNvSpPr>
          <a:spLocks noChangeShapeType="1"/>
        </xdr:cNvSpPr>
      </xdr:nvSpPr>
      <xdr:spPr bwMode="auto">
        <a:xfrm flipV="1">
          <a:off x="206549625" y="3470910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pulent">
  <a:themeElements>
    <a:clrScheme name="Opulent">
      <a:dk1>
        <a:sysClr val="windowText" lastClr="000000"/>
      </a:dk1>
      <a:lt1>
        <a:sysClr val="window" lastClr="FFFFFF"/>
      </a:lt1>
      <a:dk2>
        <a:srgbClr val="B13F9A"/>
      </a:dk2>
      <a:lt2>
        <a:srgbClr val="F4E7ED"/>
      </a:lt2>
      <a:accent1>
        <a:srgbClr val="B83D68"/>
      </a:accent1>
      <a:accent2>
        <a:srgbClr val="AC66BB"/>
      </a:accent2>
      <a:accent3>
        <a:srgbClr val="DE6C36"/>
      </a:accent3>
      <a:accent4>
        <a:srgbClr val="F9B639"/>
      </a:accent4>
      <a:accent5>
        <a:srgbClr val="CF6DA4"/>
      </a:accent5>
      <a:accent6>
        <a:srgbClr val="FA8D3D"/>
      </a:accent6>
      <a:hlink>
        <a:srgbClr val="FFDE66"/>
      </a:hlink>
      <a:folHlink>
        <a:srgbClr val="D490C5"/>
      </a:folHlink>
    </a:clrScheme>
    <a:fontScheme name="Opulent">
      <a:majorFont>
        <a:latin typeface="Trebuchet MS"/>
        <a:ea typeface=""/>
        <a:cs typeface=""/>
        <a:font script="Jpan" typeface="HG丸ｺﾞｼｯｸM-PRO"/>
        <a:font script="Hang" typeface="HY그래픽M"/>
        <a:font script="Hans" typeface="黑体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Trebuchet MS"/>
        <a:ea typeface=""/>
        <a:cs typeface=""/>
        <a:font script="Jpan" typeface="HG丸ｺﾞｼｯｸM-PRO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pulent">
      <a:fillStyleLst>
        <a:solidFill>
          <a:schemeClr val="phClr"/>
        </a:solidFill>
        <a:gradFill rotWithShape="1">
          <a:gsLst>
            <a:gs pos="0">
              <a:schemeClr val="phClr">
                <a:tint val="15000"/>
                <a:satMod val="250000"/>
              </a:schemeClr>
            </a:gs>
            <a:gs pos="49000">
              <a:schemeClr val="phClr">
                <a:tint val="50000"/>
                <a:satMod val="200000"/>
              </a:schemeClr>
            </a:gs>
            <a:gs pos="49100">
              <a:schemeClr val="phClr">
                <a:tint val="64000"/>
                <a:satMod val="160000"/>
              </a:schemeClr>
            </a:gs>
            <a:gs pos="92000">
              <a:schemeClr val="phClr">
                <a:tint val="50000"/>
                <a:satMod val="200000"/>
              </a:schemeClr>
            </a:gs>
            <a:gs pos="100000">
              <a:schemeClr val="phClr">
                <a:tint val="43000"/>
                <a:satMod val="190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74000"/>
              </a:schemeClr>
            </a:gs>
            <a:gs pos="49000">
              <a:schemeClr val="phClr">
                <a:tint val="96000"/>
                <a:shade val="84000"/>
                <a:satMod val="110000"/>
              </a:schemeClr>
            </a:gs>
            <a:gs pos="49100">
              <a:schemeClr val="phClr">
                <a:shade val="55000"/>
                <a:satMod val="150000"/>
              </a:schemeClr>
            </a:gs>
            <a:gs pos="92000">
              <a:schemeClr val="phClr">
                <a:tint val="98000"/>
                <a:shade val="90000"/>
                <a:satMod val="128000"/>
              </a:schemeClr>
            </a:gs>
            <a:gs pos="100000">
              <a:schemeClr val="phClr">
                <a:tint val="90000"/>
                <a:shade val="97000"/>
                <a:satMod val="128000"/>
              </a:schemeClr>
            </a:gs>
          </a:gsLst>
          <a:lin ang="5400000" scaled="1"/>
        </a:gradFill>
      </a:fillStyleLst>
      <a:lnStyleLst>
        <a:ln w="11430" cap="flat" cmpd="sng" algn="ctr">
          <a:solidFill>
            <a:schemeClr val="phClr"/>
          </a:solidFill>
          <a:prstDash val="solid"/>
        </a:ln>
        <a:ln w="40000" cap="flat" cmpd="sng" algn="ctr">
          <a:solidFill>
            <a:schemeClr val="phClr"/>
          </a:solidFill>
          <a:prstDash val="solid"/>
        </a:ln>
        <a:ln w="31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25000" dir="5400000" rotWithShape="0">
              <a:schemeClr val="phClr">
                <a:shade val="30000"/>
                <a:satMod val="150000"/>
                <a:alpha val="38000"/>
              </a:schemeClr>
            </a:outerShdw>
          </a:effectLst>
        </a:effectStyle>
        <a:effectStyle>
          <a:effectLst>
            <a:outerShdw blurRad="39000" dist="25400" dir="5400000" rotWithShape="0">
              <a:schemeClr val="phClr">
                <a:shade val="33000"/>
                <a:alpha val="83000"/>
              </a:schemeClr>
            </a:outerShdw>
          </a:effectLst>
        </a:effectStyle>
        <a:effectStyle>
          <a:effectLst>
            <a:outerShdw blurRad="39000" dist="25400" dir="5400000" rotWithShape="0">
              <a:schemeClr val="phClr">
                <a:shade val="33000"/>
                <a:alpha val="83000"/>
              </a:scheme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500000"/>
            </a:lightRig>
          </a:scene3d>
          <a:sp3d extrusionH="127000" prstMaterial="powder">
            <a:bevelT w="50800" h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78000"/>
                <a:satMod val="220000"/>
              </a:schemeClr>
            </a:gs>
            <a:gs pos="100000">
              <a:schemeClr val="phClr">
                <a:shade val="35000"/>
                <a:satMod val="155000"/>
              </a:schemeClr>
            </a:gs>
          </a:gsLst>
          <a:path path="circle">
            <a:fillToRect l="50000" t="50000" r="50000" b="50000"/>
          </a:path>
        </a:gradFill>
        <a:blipFill>
          <a:blip xmlns:r="http://schemas.openxmlformats.org/officeDocument/2006/relationships" r:embed="rId1">
            <a:duotone>
              <a:schemeClr val="phClr">
                <a:shade val="60000"/>
                <a:satMod val="180000"/>
              </a:schemeClr>
              <a:schemeClr val="phClr">
                <a:tint val="500"/>
                <a:satMod val="150000"/>
              </a:schemeClr>
            </a:duotone>
          </a:blip>
          <a:tile tx="0" ty="0" sx="50000" sy="5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file:///G:\arzyabi\arzyabi\04-projects\GHARARDAD\27%20JADEH%20AHWAZ%20ANDIMESHK\1.pdf" TargetMode="External"/><Relationship Id="rId21" Type="http://schemas.openxmlformats.org/officeDocument/2006/relationships/hyperlink" Target="file:///G:\arzyabi\arzyabi\04-projects\sorat%20vaziat\shavoor\1.pdf" TargetMode="External"/><Relationship Id="rId42" Type="http://schemas.openxmlformats.org/officeDocument/2006/relationships/hyperlink" Target="file:///G:\arzyabi\arzyabi\04-projects\tahvil%20zamin\ardestan\1.pdf" TargetMode="External"/><Relationship Id="rId47" Type="http://schemas.openxmlformats.org/officeDocument/2006/relationships/hyperlink" Target="file:///G:\arzyabi\arzyabi\04-projects\sorat%20vaziat\jofeyr%20takmili\1.pdf" TargetMode="External"/><Relationship Id="rId63" Type="http://schemas.openxmlformats.org/officeDocument/2006/relationships/hyperlink" Target="file:///G:\arzyabi\arzyabi\04-projects\tahvil%20zamin\do%20salesh\1.pdf" TargetMode="External"/><Relationship Id="rId68" Type="http://schemas.openxmlformats.org/officeDocument/2006/relationships/hyperlink" Target="file:///G:\arzyabi\arzyabi\04-projects\tahvil%20zamin\shooshtar\1.pdf" TargetMode="External"/><Relationship Id="rId84" Type="http://schemas.openxmlformats.org/officeDocument/2006/relationships/hyperlink" Target="file:///G:\arzyabi\arzyabi\04-projects\tamdid%20e%20mojaz\ghet%204\1.pdf" TargetMode="External"/><Relationship Id="rId89" Type="http://schemas.openxmlformats.org/officeDocument/2006/relationships/hyperlink" Target="file:///G:\arzyabi\arzyabi\04-projects\GHARARDAD\2%20ELHAGHIEH%20GH2\1.pdf" TargetMode="External"/><Relationship Id="rId112" Type="http://schemas.openxmlformats.org/officeDocument/2006/relationships/hyperlink" Target="file:///G:\arzyabi\arzyabi\04-projects\sorat%20vaziat\jmc\jmc.pdf" TargetMode="External"/><Relationship Id="rId16" Type="http://schemas.openxmlformats.org/officeDocument/2006/relationships/hyperlink" Target="file:///G:\arzyabi\arzyabi\04-projects\sorat%20vaziat\azadegan\1.pdf" TargetMode="External"/><Relationship Id="rId107" Type="http://schemas.openxmlformats.org/officeDocument/2006/relationships/hyperlink" Target="file:///G:\arzyabi\arzyabi\04-projects\tahvil%20zamin\arayez%202-3\Picture%20158.pdf" TargetMode="External"/><Relationship Id="rId11" Type="http://schemas.openxmlformats.org/officeDocument/2006/relationships/hyperlink" Target="file:///G:\arzyabi\arzyabi\04-projects\GHARARDAD\20%20AZADEGAN\1.pdf" TargetMode="External"/><Relationship Id="rId32" Type="http://schemas.openxmlformats.org/officeDocument/2006/relationships/hyperlink" Target="file:///G:\arzyabi\arzyabi\04-projects\sorat%20vaziat\kenar%20gozar%20ghet%201\Untitled-1.pdf" TargetMode="External"/><Relationship Id="rId37" Type="http://schemas.openxmlformats.org/officeDocument/2006/relationships/hyperlink" Target="file:///G:\arzyabi\arzyabi\04-projects\GHARARDAD\15%20shahrood%20sang%20bast\1.pdf" TargetMode="External"/><Relationship Id="rId53" Type="http://schemas.openxmlformats.org/officeDocument/2006/relationships/hyperlink" Target="file:///G:\arzyabi\arzyabi\04-projects\tadil\jofeyr%20hydro%20micanical\1.pdf" TargetMode="External"/><Relationship Id="rId58" Type="http://schemas.openxmlformats.org/officeDocument/2006/relationships/hyperlink" Target="file:///G:\arzyabi\arzyabi\04-projects\tamdid%20e%20mojaz\hor\1.pdf" TargetMode="External"/><Relationship Id="rId74" Type="http://schemas.openxmlformats.org/officeDocument/2006/relationships/hyperlink" Target="file:///G:\arzyabi\arzyabi\04-projects\tamdid%20e%20mojaz\KENARGOZAR%202%203\1.pdf" TargetMode="External"/><Relationship Id="rId79" Type="http://schemas.openxmlformats.org/officeDocument/2006/relationships/hyperlink" Target="file:///G:\arzyabi\arzyabi\04-projects\tamdid%20e%20mojaz\ghet3\1.pdf" TargetMode="External"/><Relationship Id="rId102" Type="http://schemas.openxmlformats.org/officeDocument/2006/relationships/hyperlink" Target="file:///G:\arzyabi\arzyabi\04-projects\tamdid%20e%20mojaz\jmc1.pdf" TargetMode="External"/><Relationship Id="rId5" Type="http://schemas.openxmlformats.org/officeDocument/2006/relationships/hyperlink" Target="file:///G:\arzyabi\arzyabi\04-projects\sorat%20vaziat\ghet%203%20masir%20e%20barghasht\Untitled-1.pdf" TargetMode="External"/><Relationship Id="rId90" Type="http://schemas.openxmlformats.org/officeDocument/2006/relationships/hyperlink" Target="file:///G:\arzyabi\arzyabi\04-projects\tamdid%20e%20mojaz\ghet2\1.pdf" TargetMode="External"/><Relationship Id="rId95" Type="http://schemas.openxmlformats.org/officeDocument/2006/relationships/hyperlink" Target="file:///G:\arzyabi\arzyabi\04-projects\tamdid%20e%20mojaz\DEBAL\1.pdf" TargetMode="External"/><Relationship Id="rId22" Type="http://schemas.openxmlformats.org/officeDocument/2006/relationships/hyperlink" Target="file:///G:\arzyabi\arzyabi\04-projects\tadil\shavoor\1.pdf" TargetMode="External"/><Relationship Id="rId27" Type="http://schemas.openxmlformats.org/officeDocument/2006/relationships/hyperlink" Target="file:///G:\arzyabi\arzyabi\04-projects\tahvil%20zamin\band%20safa%20shahr%20abadeh\1.pdf" TargetMode="External"/><Relationship Id="rId43" Type="http://schemas.openxmlformats.org/officeDocument/2006/relationships/hyperlink" Target="file:///G:\arzyabi\arzyabi\04-projects\GHARARDAD\istgah%20tafghviyat%20e%20feshar\1.pdf" TargetMode="External"/><Relationship Id="rId48" Type="http://schemas.openxmlformats.org/officeDocument/2006/relationships/hyperlink" Target="file:///G:\arzyabi\arzyabi\04-projects\GHARARDAD\9%20pompaj%20jofeyr\1.pdf" TargetMode="External"/><Relationship Id="rId64" Type="http://schemas.openxmlformats.org/officeDocument/2006/relationships/hyperlink" Target="file:///G:\arzyabi\arzyabi\04-projects\tadil\dosalegh\1.pdf" TargetMode="External"/><Relationship Id="rId69" Type="http://schemas.openxmlformats.org/officeDocument/2006/relationships/hyperlink" Target="file:///G:\arzyabi\arzyabi\04-projects\tadil\dosalegh%20imen%20sazi\Untitled-1.pdf" TargetMode="External"/><Relationship Id="rId113" Type="http://schemas.openxmlformats.org/officeDocument/2006/relationships/hyperlink" Target="file:///G:\arzyabi\arzyabi\04-projects\tamdid%20e%20mojaz\jmc1.pdf" TargetMode="External"/><Relationship Id="rId80" Type="http://schemas.openxmlformats.org/officeDocument/2006/relationships/hyperlink" Target="file:///G:\arzyabi\arzyabi\04-projects\GHARARDAD\18%20GHET4\1.pdf" TargetMode="External"/><Relationship Id="rId85" Type="http://schemas.openxmlformats.org/officeDocument/2006/relationships/hyperlink" Target="file:///G:\arzyabi\arzyabi\04-projects\tamdid%20e%20mojaz\ghet%202%20baghimandeh\1.pdf" TargetMode="External"/><Relationship Id="rId12" Type="http://schemas.openxmlformats.org/officeDocument/2006/relationships/hyperlink" Target="file:///G:\arzyabi\arzyabi\04-projects\GHARARDAD\21%20DEBAL\1.pdf" TargetMode="External"/><Relationship Id="rId17" Type="http://schemas.openxmlformats.org/officeDocument/2006/relationships/hyperlink" Target="file:///G:\arzyabi\arzyabi\04-projects\sorat%20vaziat\debal\Untitled-1.pdf" TargetMode="External"/><Relationship Id="rId33" Type="http://schemas.openxmlformats.org/officeDocument/2006/relationships/hyperlink" Target="file:///G:\arzyabi\arzyabi\04-projects\GHARARDAD\22%20KENAR%20GOZAR\1.pdf" TargetMode="External"/><Relationship Id="rId38" Type="http://schemas.openxmlformats.org/officeDocument/2006/relationships/hyperlink" Target="file:///G:\arzyabi\arzyabi\04-projects\GHARARDAD\12%20kermanshah\1.pdf" TargetMode="External"/><Relationship Id="rId59" Type="http://schemas.openxmlformats.org/officeDocument/2006/relationships/hyperlink" Target="file:///G:\arzyabi\arzyabi\04-projects\GHARARDAD\HAMIDIEH\1%20002.pdf" TargetMode="External"/><Relationship Id="rId103" Type="http://schemas.openxmlformats.org/officeDocument/2006/relationships/hyperlink" Target="file:///G:\arzyabi\arzyabi\04-projects\sorat%20vaziat\jmc\1.pdf" TargetMode="External"/><Relationship Id="rId108" Type="http://schemas.openxmlformats.org/officeDocument/2006/relationships/hyperlink" Target="file:///G:\arzyabi\arzyabi\04-projects\tahvil%20zamin\arayez%205\Picture%20160.pdf" TargetMode="External"/><Relationship Id="rId54" Type="http://schemas.openxmlformats.org/officeDocument/2006/relationships/hyperlink" Target="file:///G:\arzyabi\arzyabi\04-projects\sorat%20vaziat\jofeyr%20hydro%20micanical\1.pdf" TargetMode="External"/><Relationship Id="rId70" Type="http://schemas.openxmlformats.org/officeDocument/2006/relationships/hyperlink" Target="file:///G:\arzyabi\arzyabi\04-projects\sorat%20vaziat\imen%20sazi\1.pdf" TargetMode="External"/><Relationship Id="rId75" Type="http://schemas.openxmlformats.org/officeDocument/2006/relationships/hyperlink" Target="file:///G:\arzyabi\arzyabi\04-projects\GHARARDAD\19%20GHET%203\1.pdf" TargetMode="External"/><Relationship Id="rId91" Type="http://schemas.openxmlformats.org/officeDocument/2006/relationships/hyperlink" Target="file:///G:\arzyabi\arzyabi\04-projects\tahvil%20zamin\ghet%202\1.pdf" TargetMode="External"/><Relationship Id="rId96" Type="http://schemas.openxmlformats.org/officeDocument/2006/relationships/hyperlink" Target="file:///G:\arzyabi\arzyabi\04-projects\tahvil%20zamin\kermanshah\1.pdf" TargetMode="External"/><Relationship Id="rId1" Type="http://schemas.openxmlformats.org/officeDocument/2006/relationships/hyperlink" Target="file:///G:\arzyabi\arzyabi\04-projects\GHARARDAD\5%20KENARGOZAR%20GHET3BARGASHT\01.pdf" TargetMode="External"/><Relationship Id="rId6" Type="http://schemas.openxmlformats.org/officeDocument/2006/relationships/hyperlink" Target="file:///G:\arzyabi\arzyabi\04-projects\tadil\ghet%20e%203%20masir%20e%20barghasht\1.pdf" TargetMode="External"/><Relationship Id="rId15" Type="http://schemas.openxmlformats.org/officeDocument/2006/relationships/hyperlink" Target="file:///G:\arzyabi\arzyabi\04-projects\GHARARDAD\26%20ROW%20ABADEH%20SAFASHAR\1.pdf" TargetMode="External"/><Relationship Id="rId23" Type="http://schemas.openxmlformats.org/officeDocument/2006/relationships/hyperlink" Target="file:///G:\arzyabi\arzyabi\04-projects\sorat%20vaziat\band%20safa%20shar%20o%20abadesh\1.pdf" TargetMode="External"/><Relationship Id="rId28" Type="http://schemas.openxmlformats.org/officeDocument/2006/relationships/hyperlink" Target="file:///G:\arzyabi\arzyabi\04-projects\tamdid%20e%20mojaz\DARKHOEYN\1.pdf" TargetMode="External"/><Relationship Id="rId36" Type="http://schemas.openxmlformats.org/officeDocument/2006/relationships/hyperlink" Target="file:///G:\arzyabi\arzyabi\04-projects\GHARARDAD\16%20ASALOYEH%20BANDARABAS\1.pdf" TargetMode="External"/><Relationship Id="rId49" Type="http://schemas.openxmlformats.org/officeDocument/2006/relationships/hyperlink" Target="file:///G:\arzyabi\arzyabi\04-projects\GHARARDAD\JOFEYR%20BARGHI%20O%20MOHAVATEH\Binder1.pdf" TargetMode="External"/><Relationship Id="rId57" Type="http://schemas.openxmlformats.org/officeDocument/2006/relationships/hyperlink" Target="file:///G:\arzyabi\arzyabi\04-projects\GHARARDAD\14%20PARSIYAN%20JAHROM\1.pdf" TargetMode="External"/><Relationship Id="rId106" Type="http://schemas.openxmlformats.org/officeDocument/2006/relationships/hyperlink" Target="file:///G:\arzyabi\arzyabi\04-projects\tahvil%20zamin\sodejan\Picture%20157.pdf" TargetMode="External"/><Relationship Id="rId114" Type="http://schemas.openxmlformats.org/officeDocument/2006/relationships/hyperlink" Target="file:///G:\arzyabi\arzyabi\04-projects\GHARARDAD\11%20jmc\1.pdf" TargetMode="External"/><Relationship Id="rId10" Type="http://schemas.openxmlformats.org/officeDocument/2006/relationships/hyperlink" Target="file:///G:\arzyabi\arzyabi\04-projects\GHARARDAD\8%20shooshtar\1.pdf" TargetMode="External"/><Relationship Id="rId31" Type="http://schemas.openxmlformats.org/officeDocument/2006/relationships/hyperlink" Target="file:///G:\arzyabi\arzyabi\04-projects\tadil\kenar%20gozar%20ghet1\01.pdf" TargetMode="External"/><Relationship Id="rId44" Type="http://schemas.openxmlformats.org/officeDocument/2006/relationships/hyperlink" Target="file:///G:\arzyabi\arzyabi\04-projects\GHARARDAD\JOFEYR%20NEW\1.pdf" TargetMode="External"/><Relationship Id="rId52" Type="http://schemas.openxmlformats.org/officeDocument/2006/relationships/hyperlink" Target="file:///G:\arzyabi\arzyabi\04-projects\tahvil%20zamin\jofeyr%20mechanical\1.pdf" TargetMode="External"/><Relationship Id="rId60" Type="http://schemas.openxmlformats.org/officeDocument/2006/relationships/hyperlink" Target="file:///G:\arzyabi\arzyabi\04-projects\tahvil%20zamin\JOFEYR%20TAKMILI\1%20008.pdf" TargetMode="External"/><Relationship Id="rId65" Type="http://schemas.openxmlformats.org/officeDocument/2006/relationships/hyperlink" Target="file:///G:\arzyabi\arzyabi\04-projects\sorat%20vaziat\dosalegh\Untitled-1.pdf" TargetMode="External"/><Relationship Id="rId73" Type="http://schemas.openxmlformats.org/officeDocument/2006/relationships/hyperlink" Target="file:///G:\arzyabi\arzyabi\04-projects\tamdid%20e%20mojaz\JOFEYR%20TAKMILI%20BARGHI\1.JPG" TargetMode="External"/><Relationship Id="rId78" Type="http://schemas.openxmlformats.org/officeDocument/2006/relationships/hyperlink" Target="file:///G:\arzyabi\arzyabi\04-projects\tahvil%20zamin\ghet%203\1.pdf" TargetMode="External"/><Relationship Id="rId81" Type="http://schemas.openxmlformats.org/officeDocument/2006/relationships/hyperlink" Target="file:///G:\arzyabi\arzyabi\04-projects\tahvil%20zamin\ghet%204\1.pdf" TargetMode="External"/><Relationship Id="rId86" Type="http://schemas.openxmlformats.org/officeDocument/2006/relationships/hyperlink" Target="file:///G:\arzyabi\arzyabi\04-projects\tahvil%20zamin\ghet%202%20baghimandeh\1.pdf" TargetMode="External"/><Relationship Id="rId94" Type="http://schemas.openxmlformats.org/officeDocument/2006/relationships/hyperlink" Target="file:///G:\arzyabi\arzyabi\04-projects\GHARARDAD\1%20GHETEH2\1.pdf" TargetMode="External"/><Relationship Id="rId99" Type="http://schemas.openxmlformats.org/officeDocument/2006/relationships/hyperlink" Target="file:///G:\arzyabi\arzyabi\04-projects\tadil\shooshtar.pdf" TargetMode="External"/><Relationship Id="rId101" Type="http://schemas.openxmlformats.org/officeDocument/2006/relationships/hyperlink" Target="file:///G:\arzyabi\arzyabi\04-projects\GHARARDAD\gavmish%20dari\1.pdf" TargetMode="External"/><Relationship Id="rId4" Type="http://schemas.openxmlformats.org/officeDocument/2006/relationships/hyperlink" Target="file:///G:\arzyabi\arzyabi\04-projects\sorat%20vaziat\taghato%20e%20gheyre%20ham%20sath\Untitled-1.pdf" TargetMode="External"/><Relationship Id="rId9" Type="http://schemas.openxmlformats.org/officeDocument/2006/relationships/hyperlink" Target="file:///G:\arzyabi\arzyabi\04-projects\sorat%20vaziat\shooshtar\1.pdf" TargetMode="External"/><Relationship Id="rId13" Type="http://schemas.openxmlformats.org/officeDocument/2006/relationships/hyperlink" Target="file:///G:\arzyabi\arzyabi\04-projects\GHARARDAD\23%20DARKHOEYN\1.pdf" TargetMode="External"/><Relationship Id="rId18" Type="http://schemas.openxmlformats.org/officeDocument/2006/relationships/hyperlink" Target="file:///G:\arzyabi\arzyabi\04-projects\tadil\debal\Untitled-1.pdf" TargetMode="External"/><Relationship Id="rId39" Type="http://schemas.openxmlformats.org/officeDocument/2006/relationships/hyperlink" Target="file:///G:\arzyabi\arzyabi\04-projects\GHARARDAD\SODEJAN\sodejan.pdf" TargetMode="External"/><Relationship Id="rId109" Type="http://schemas.openxmlformats.org/officeDocument/2006/relationships/hyperlink" Target="file:///G:\arzyabi\arzyabi\04-projects\tahvil%20zamin\hamidieh\Picture%20163.pdf" TargetMode="External"/><Relationship Id="rId34" Type="http://schemas.openxmlformats.org/officeDocument/2006/relationships/hyperlink" Target="file:///G:\arzyabi\arzyabi\04-projects\tadil\kermanshah\1.pdf" TargetMode="External"/><Relationship Id="rId50" Type="http://schemas.openxmlformats.org/officeDocument/2006/relationships/hyperlink" Target="file:///G:\arzyabi\arzyabi\04-projects\tahvil%20zamin\jofayr%20barghi\1.pdf" TargetMode="External"/><Relationship Id="rId55" Type="http://schemas.openxmlformats.org/officeDocument/2006/relationships/hyperlink" Target="file:///G:\arzyabi\arzyabi\04-projects\GHARARDAD\10%20hidro%20micanical\1.pdf" TargetMode="External"/><Relationship Id="rId76" Type="http://schemas.openxmlformats.org/officeDocument/2006/relationships/hyperlink" Target="file:///G:\arzyabi\arzyabi\04-projects\tadil\ghet3.pdf" TargetMode="External"/><Relationship Id="rId97" Type="http://schemas.openxmlformats.org/officeDocument/2006/relationships/hyperlink" Target="file:///G:\arzyabi\arzyabi\04-projects\GHARARDAD\13%20AFRIGH\1.pdf" TargetMode="External"/><Relationship Id="rId104" Type="http://schemas.openxmlformats.org/officeDocument/2006/relationships/hyperlink" Target="file:///G:\arzyabi\arzyabi\04-projects\tahvil%20zamin\gavmishdari\1.pdf" TargetMode="External"/><Relationship Id="rId7" Type="http://schemas.openxmlformats.org/officeDocument/2006/relationships/hyperlink" Target="file:///G:\arzyabi\arzyabi\04-projects\tahvil%20zamin\kenar%20gozar%202%20be%203%20gheyr%20e%20hamsath\1.pdf" TargetMode="External"/><Relationship Id="rId71" Type="http://schemas.openxmlformats.org/officeDocument/2006/relationships/hyperlink" Target="file:///G:\arzyabi\arzyabi\04-projects\GHARARDAD\4%20IMENSAZI%20DOSALEGH\1.pdf" TargetMode="External"/><Relationship Id="rId92" Type="http://schemas.openxmlformats.org/officeDocument/2006/relationships/hyperlink" Target="file:///G:\arzyabi\arzyabi\04-projects\tadil\ghet%20e%202\1.pdf" TargetMode="External"/><Relationship Id="rId2" Type="http://schemas.openxmlformats.org/officeDocument/2006/relationships/hyperlink" Target="file:///G:\arzyabi\arzyabi\04-projects\GHARARDAD\6%20kenar%20gozar%202be3\1.pdf" TargetMode="External"/><Relationship Id="rId29" Type="http://schemas.openxmlformats.org/officeDocument/2006/relationships/hyperlink" Target="file:///G:\arzyabi\arzyabi\04-projects\tamdid%20e%20mojaz\kenar%20gozar%20ghet%201\1.pdf" TargetMode="External"/><Relationship Id="rId24" Type="http://schemas.openxmlformats.org/officeDocument/2006/relationships/hyperlink" Target="file:///G:\arzyabi\arzyabi\04-projects\GHARARDAD\29%20FAZELAB%20E%20ABADAN\1.pdf" TargetMode="External"/><Relationship Id="rId40" Type="http://schemas.openxmlformats.org/officeDocument/2006/relationships/hyperlink" Target="file:///G:\arzyabi\arzyabi\04-projects\GHARARDAD\ARAYEZ%202%203\23%20%20%20ARAYEZ%201.pdf" TargetMode="External"/><Relationship Id="rId45" Type="http://schemas.openxmlformats.org/officeDocument/2006/relationships/hyperlink" Target="file:///G:\arzyabi\arzyabi\04-projects\tamdid%20e%20mojaz\jofeyr%20istgah\1.pdf" TargetMode="External"/><Relationship Id="rId66" Type="http://schemas.openxmlformats.org/officeDocument/2006/relationships/hyperlink" Target="file:///G:\arzyabi\arzyabi\04-projects\GHARARDAD\3%20DOSALEGH\1.pdf" TargetMode="External"/><Relationship Id="rId87" Type="http://schemas.openxmlformats.org/officeDocument/2006/relationships/hyperlink" Target="file:///G:\arzyabi\arzyabi\04-projects\tadil\ghet%20e%202%20baghimandeh\1.pdf" TargetMode="External"/><Relationship Id="rId110" Type="http://schemas.openxmlformats.org/officeDocument/2006/relationships/hyperlink" Target="file:///G:\arzyabi\arzyabi\04-projects\tahvil%20zamin\jmc\Untitled-1.pdf" TargetMode="External"/><Relationship Id="rId115" Type="http://schemas.openxmlformats.org/officeDocument/2006/relationships/printerSettings" Target="../printerSettings/printerSettings1.bin"/><Relationship Id="rId61" Type="http://schemas.openxmlformats.org/officeDocument/2006/relationships/hyperlink" Target="file:///G:\arzyabi\arzyabi\04-projects\tahvil%20zamin\jofeyr%20new\1.pdf" TargetMode="External"/><Relationship Id="rId82" Type="http://schemas.openxmlformats.org/officeDocument/2006/relationships/hyperlink" Target="file:///G:\arzyabi\arzyabi\04-projects\sorat%20vaziat\ghet%20e%204\1.pdf" TargetMode="External"/><Relationship Id="rId19" Type="http://schemas.openxmlformats.org/officeDocument/2006/relationships/hyperlink" Target="file:///G:\arzyabi\arzyabi\04-projects\sorat%20vaziat\darkhoeyn\1.pdf" TargetMode="External"/><Relationship Id="rId14" Type="http://schemas.openxmlformats.org/officeDocument/2006/relationships/hyperlink" Target="file:///G:\arzyabi\arzyabi\04-projects\GHARARDAD\24%20SHAVOOR\1.pdf" TargetMode="External"/><Relationship Id="rId30" Type="http://schemas.openxmlformats.org/officeDocument/2006/relationships/hyperlink" Target="file:///G:\arzyabi\arzyabi\04-projects\tahvil%20zamin\kenar%20gozar%20gh1\1.pdf" TargetMode="External"/><Relationship Id="rId35" Type="http://schemas.openxmlformats.org/officeDocument/2006/relationships/hyperlink" Target="file:///G:\arzyabi\arzyabi\04-projects\sorat%20vaziat\kermanshah\1.pdf" TargetMode="External"/><Relationship Id="rId56" Type="http://schemas.openxmlformats.org/officeDocument/2006/relationships/hyperlink" Target="file:///G:\arzyabi\arzyabi\04-projects\tahvil%20zamin\parsiyan%20jahrom\1.pdf" TargetMode="External"/><Relationship Id="rId77" Type="http://schemas.openxmlformats.org/officeDocument/2006/relationships/hyperlink" Target="file:///G:\arzyabi\arzyabi\04-projects\sorat%20vaziat\ghet%203\1.pdf" TargetMode="External"/><Relationship Id="rId100" Type="http://schemas.openxmlformats.org/officeDocument/2006/relationships/hyperlink" Target="file:///G:\arzyabi\arzyabi\04-projects\tamdid%20e%20mojaz\shoshtar\1.pdf" TargetMode="External"/><Relationship Id="rId105" Type="http://schemas.openxmlformats.org/officeDocument/2006/relationships/hyperlink" Target="file:///G:\arzyabi\arzyabi\04-projects\tadil\taghato%20kenar%20gozar\Picture%20153.pdf" TargetMode="External"/><Relationship Id="rId8" Type="http://schemas.openxmlformats.org/officeDocument/2006/relationships/hyperlink" Target="file:///G:\arzyabi\arzyabi\04-projects\tahvil%20zamin\shooshtar\1.pdf" TargetMode="External"/><Relationship Id="rId51" Type="http://schemas.openxmlformats.org/officeDocument/2006/relationships/hyperlink" Target="file:///G:\arzyabi\arzyabi\04-projects\tamdid%20e%20mojaz\jofeyr%20mechanical\1.pdf" TargetMode="External"/><Relationship Id="rId72" Type="http://schemas.openxmlformats.org/officeDocument/2006/relationships/hyperlink" Target="file:///G:\arzyabi\arzyabi\04-projects\GHARARDAD\17%20NAEEN\1.pdf" TargetMode="External"/><Relationship Id="rId93" Type="http://schemas.openxmlformats.org/officeDocument/2006/relationships/hyperlink" Target="file:///G:\arzyabi\arzyabi\04-projects\sorat%20vaziat\ghet%202%20.pdf" TargetMode="External"/><Relationship Id="rId98" Type="http://schemas.openxmlformats.org/officeDocument/2006/relationships/hyperlink" Target="file:///G:\arzyabi\arzyabi\04-projects\GHARARDAD\25%20KHAT%20LOLEH%20ABADEH%20SAFASHAR\1.pdf" TargetMode="External"/><Relationship Id="rId3" Type="http://schemas.openxmlformats.org/officeDocument/2006/relationships/hyperlink" Target="file:///G:\arzyabi\arzyabi\04-projects\tahvil%20zamin\;enar%20kozar%20ghet%203\1.pdf" TargetMode="External"/><Relationship Id="rId25" Type="http://schemas.openxmlformats.org/officeDocument/2006/relationships/hyperlink" Target="file:///G:\arzyabi\arzyabi\04-projects\GHARARDAD\28%20FAZELAB%20E%20GHARB%20AHWAZ\1.pdf" TargetMode="External"/><Relationship Id="rId46" Type="http://schemas.openxmlformats.org/officeDocument/2006/relationships/hyperlink" Target="file:///G:\arzyabi\arzyabi\04-projects\tadil\jofeyr%20takmili\1.pdf" TargetMode="External"/><Relationship Id="rId67" Type="http://schemas.openxmlformats.org/officeDocument/2006/relationships/hyperlink" Target="file:///G:\arzyabi\arzyabi\04-projects\tamdid%20e%20mojaz\imen%20sazi\1.pdf" TargetMode="External"/><Relationship Id="rId116" Type="http://schemas.openxmlformats.org/officeDocument/2006/relationships/drawing" Target="../drawings/drawing1.xml"/><Relationship Id="rId20" Type="http://schemas.openxmlformats.org/officeDocument/2006/relationships/hyperlink" Target="file:///G:\arzyabi\arzyabi\04-projects\tadil\darkkhoeyn\1.pdf" TargetMode="External"/><Relationship Id="rId41" Type="http://schemas.openxmlformats.org/officeDocument/2006/relationships/hyperlink" Target="file:///G:\arzyabi\arzyabi\04-projects\GHARARDAD\ARAYEZ5\5.pdf" TargetMode="External"/><Relationship Id="rId62" Type="http://schemas.openxmlformats.org/officeDocument/2006/relationships/hyperlink" Target="file:///G:\arzyabi\arzyabi\04-projects\tamdid%20e%20mojaz\do%20salegh\1.pdf" TargetMode="External"/><Relationship Id="rId83" Type="http://schemas.openxmlformats.org/officeDocument/2006/relationships/hyperlink" Target="file:///G:\arzyabi\arzyabi\04-projects\tadil\ghet%20e%204\1.pdf" TargetMode="External"/><Relationship Id="rId88" Type="http://schemas.openxmlformats.org/officeDocument/2006/relationships/hyperlink" Target="file:///G:\arzyabi\arzyabi\04-projects\sorat%20vaziat\ghet%202%20elhaghieh.pdf" TargetMode="External"/><Relationship Id="rId111" Type="http://schemas.openxmlformats.org/officeDocument/2006/relationships/hyperlink" Target="file:///G:\arzyabi\arzyabi\04-projects\tadil\jmc\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34"/>
  <sheetViews>
    <sheetView rightToLeft="1" tabSelected="1" topLeftCell="A98" zoomScale="55" zoomScaleNormal="55" zoomScaleSheetLayoutView="70" workbookViewId="0">
      <selection activeCell="V9" sqref="V9"/>
    </sheetView>
  </sheetViews>
  <sheetFormatPr defaultColWidth="8.7265625" defaultRowHeight="25.5" thickTop="1" thickBottom="1"/>
  <cols>
    <col min="1" max="1" width="7.36328125" style="1" customWidth="1"/>
    <col min="2" max="2" width="83" style="21" customWidth="1"/>
    <col min="3" max="3" width="9.7265625" style="1" customWidth="1"/>
    <col min="4" max="4" width="24.1796875" style="1" customWidth="1"/>
    <col min="5" max="5" width="10" style="1" customWidth="1"/>
    <col min="6" max="6" width="13.1796875" style="1" hidden="1" customWidth="1"/>
    <col min="7" max="7" width="11" style="1" hidden="1" customWidth="1"/>
    <col min="8" max="8" width="21.36328125" style="2" hidden="1" customWidth="1"/>
    <col min="9" max="9" width="10.1796875" style="1" hidden="1" customWidth="1"/>
    <col min="10" max="10" width="8.90625" style="1" hidden="1" customWidth="1"/>
    <col min="11" max="11" width="10.36328125" style="1" hidden="1" customWidth="1"/>
    <col min="12" max="12" width="7.36328125" style="3" hidden="1" customWidth="1"/>
    <col min="13" max="13" width="20.7265625" style="3" hidden="1" customWidth="1"/>
    <col min="14" max="14" width="7" style="3" hidden="1" customWidth="1"/>
    <col min="15" max="15" width="21.08984375" style="3" hidden="1" customWidth="1"/>
    <col min="16" max="16" width="20.7265625" style="3" hidden="1" customWidth="1"/>
    <col min="17" max="18" width="9.6328125" style="3" hidden="1" customWidth="1"/>
    <col min="19" max="19" width="9.6328125" style="3" customWidth="1"/>
    <col min="20" max="20" width="9.6328125" style="15" customWidth="1"/>
    <col min="21" max="16384" width="8.7265625" style="1"/>
  </cols>
  <sheetData>
    <row r="1" spans="1:23" s="13" customFormat="1" ht="67.5" hidden="1" customHeight="1" thickTop="1" thickBot="1">
      <c r="A1" s="218" t="s">
        <v>157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</row>
    <row r="2" spans="1:23" ht="115.5" customHeight="1" thickBot="1">
      <c r="A2" s="171" t="s">
        <v>404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W2" s="107"/>
    </row>
    <row r="3" spans="1:23" s="92" customFormat="1" ht="60" customHeight="1" thickTop="1" thickBot="1">
      <c r="A3" s="220" t="s">
        <v>0</v>
      </c>
      <c r="B3" s="232" t="s">
        <v>46</v>
      </c>
      <c r="C3" s="227" t="s">
        <v>1</v>
      </c>
      <c r="D3" s="222" t="s">
        <v>2</v>
      </c>
      <c r="E3" s="153" t="s">
        <v>5</v>
      </c>
      <c r="F3" s="222" t="s">
        <v>3</v>
      </c>
      <c r="G3" s="222" t="s">
        <v>4</v>
      </c>
      <c r="H3" s="153" t="s">
        <v>236</v>
      </c>
      <c r="I3" s="222" t="s">
        <v>6</v>
      </c>
      <c r="J3" s="222" t="s">
        <v>7</v>
      </c>
      <c r="K3" s="224" t="s">
        <v>161</v>
      </c>
      <c r="L3" s="234" t="s">
        <v>82</v>
      </c>
      <c r="M3" s="161"/>
      <c r="N3" s="230" t="s">
        <v>137</v>
      </c>
      <c r="O3" s="231"/>
      <c r="P3" s="157" t="s">
        <v>140</v>
      </c>
      <c r="Q3" s="229" t="s">
        <v>85</v>
      </c>
      <c r="R3" s="229"/>
      <c r="S3" s="229"/>
      <c r="T3" s="229"/>
    </row>
    <row r="4" spans="1:23" s="92" customFormat="1" ht="60" customHeight="1" thickTop="1" thickBot="1">
      <c r="A4" s="221"/>
      <c r="B4" s="233"/>
      <c r="C4" s="228"/>
      <c r="D4" s="223"/>
      <c r="E4" s="226"/>
      <c r="F4" s="223"/>
      <c r="G4" s="223"/>
      <c r="H4" s="226"/>
      <c r="I4" s="223"/>
      <c r="J4" s="223"/>
      <c r="K4" s="225"/>
      <c r="L4" s="93" t="s">
        <v>48</v>
      </c>
      <c r="M4" s="94" t="s">
        <v>47</v>
      </c>
      <c r="N4" s="99" t="s">
        <v>138</v>
      </c>
      <c r="O4" s="99" t="s">
        <v>139</v>
      </c>
      <c r="P4" s="219"/>
      <c r="Q4" s="95" t="s">
        <v>86</v>
      </c>
      <c r="R4" s="95" t="s">
        <v>88</v>
      </c>
      <c r="S4" s="95" t="s">
        <v>155</v>
      </c>
      <c r="T4" s="95" t="s">
        <v>87</v>
      </c>
    </row>
    <row r="5" spans="1:23" s="92" customFormat="1" ht="75" customHeight="1" thickTop="1" thickBot="1">
      <c r="A5" s="142" t="s">
        <v>286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</row>
    <row r="6" spans="1:23" ht="72.75" customHeight="1" thickTop="1" thickBot="1">
      <c r="A6" s="101">
        <v>1</v>
      </c>
      <c r="B6" s="100" t="s">
        <v>69</v>
      </c>
      <c r="C6" s="9" t="s">
        <v>14</v>
      </c>
      <c r="D6" s="9" t="s">
        <v>70</v>
      </c>
      <c r="E6" s="109" t="s">
        <v>394</v>
      </c>
      <c r="F6" s="12" t="s">
        <v>71</v>
      </c>
      <c r="G6" s="12" t="s">
        <v>72</v>
      </c>
      <c r="H6" s="9">
        <v>228987150001</v>
      </c>
      <c r="I6" s="12" t="s">
        <v>72</v>
      </c>
      <c r="J6" s="6">
        <v>24</v>
      </c>
      <c r="K6" s="11" t="s">
        <v>402</v>
      </c>
      <c r="L6" s="7">
        <v>16</v>
      </c>
      <c r="M6" s="47">
        <v>181722100637</v>
      </c>
      <c r="N6" s="7">
        <v>12</v>
      </c>
      <c r="O6" s="139">
        <v>45376651898</v>
      </c>
      <c r="P6" s="7">
        <f>M6+O6</f>
        <v>227098752535</v>
      </c>
      <c r="Q6" s="7">
        <v>24</v>
      </c>
      <c r="R6" s="7" t="s">
        <v>92</v>
      </c>
      <c r="S6" s="138" t="s">
        <v>239</v>
      </c>
      <c r="T6" s="50" t="s">
        <v>349</v>
      </c>
    </row>
    <row r="7" spans="1:23" ht="72.75" customHeight="1" thickTop="1" thickBot="1">
      <c r="A7" s="141">
        <v>2</v>
      </c>
      <c r="B7" s="111" t="s">
        <v>369</v>
      </c>
      <c r="C7" s="6" t="s">
        <v>370</v>
      </c>
      <c r="D7" s="108" t="s">
        <v>372</v>
      </c>
      <c r="E7" s="109" t="s">
        <v>371</v>
      </c>
      <c r="F7" s="12" t="s">
        <v>391</v>
      </c>
      <c r="G7" s="12" t="s">
        <v>390</v>
      </c>
      <c r="H7" s="9">
        <v>184953000000</v>
      </c>
      <c r="I7" s="12" t="s">
        <v>389</v>
      </c>
      <c r="J7" s="6" t="s">
        <v>374</v>
      </c>
      <c r="K7" s="5">
        <v>0.04</v>
      </c>
      <c r="L7" s="7">
        <v>2</v>
      </c>
      <c r="M7" s="47">
        <v>6055787097</v>
      </c>
      <c r="N7" s="7">
        <v>3</v>
      </c>
      <c r="O7" s="47">
        <v>996892782</v>
      </c>
      <c r="P7" s="7">
        <f t="shared" ref="P7:P9" si="0">M7+O7</f>
        <v>7052679879</v>
      </c>
      <c r="Q7" s="7" t="s">
        <v>374</v>
      </c>
      <c r="R7" s="7" t="s">
        <v>374</v>
      </c>
      <c r="S7" s="138" t="s">
        <v>389</v>
      </c>
      <c r="T7" s="50"/>
      <c r="V7" s="49"/>
    </row>
    <row r="8" spans="1:23" ht="72.75" customHeight="1" thickTop="1" thickBot="1">
      <c r="A8" s="141">
        <v>3</v>
      </c>
      <c r="B8" s="111" t="s">
        <v>381</v>
      </c>
      <c r="C8" s="6" t="s">
        <v>382</v>
      </c>
      <c r="D8" s="108" t="s">
        <v>383</v>
      </c>
      <c r="E8" s="109" t="s">
        <v>384</v>
      </c>
      <c r="F8" s="12" t="s">
        <v>386</v>
      </c>
      <c r="G8" s="12" t="s">
        <v>385</v>
      </c>
      <c r="H8" s="9">
        <v>204900000000</v>
      </c>
      <c r="I8" s="12" t="s">
        <v>388</v>
      </c>
      <c r="J8" s="6" t="s">
        <v>387</v>
      </c>
      <c r="K8" s="5">
        <v>0.1</v>
      </c>
      <c r="L8" s="7">
        <v>2</v>
      </c>
      <c r="M8" s="47">
        <v>2491177320</v>
      </c>
      <c r="N8" s="7">
        <v>1</v>
      </c>
      <c r="O8" s="47">
        <v>203744199</v>
      </c>
      <c r="P8" s="7">
        <f t="shared" si="0"/>
        <v>2694921519</v>
      </c>
      <c r="Q8" s="7" t="s">
        <v>387</v>
      </c>
      <c r="R8" s="7" t="s">
        <v>387</v>
      </c>
      <c r="S8" s="138" t="s">
        <v>388</v>
      </c>
      <c r="T8" s="50"/>
      <c r="V8" s="49"/>
    </row>
    <row r="9" spans="1:23" ht="72.75" customHeight="1" thickTop="1" thickBot="1">
      <c r="A9" s="141">
        <v>4</v>
      </c>
      <c r="B9" s="111" t="s">
        <v>392</v>
      </c>
      <c r="C9" s="6" t="s">
        <v>393</v>
      </c>
      <c r="D9" s="108" t="s">
        <v>397</v>
      </c>
      <c r="E9" s="109" t="s">
        <v>398</v>
      </c>
      <c r="F9" s="12" t="s">
        <v>395</v>
      </c>
      <c r="G9" s="12" t="s">
        <v>396</v>
      </c>
      <c r="H9" s="9">
        <v>110770000000</v>
      </c>
      <c r="I9" s="12" t="s">
        <v>399</v>
      </c>
      <c r="J9" s="6" t="s">
        <v>400</v>
      </c>
      <c r="K9" s="5">
        <v>1.7000000000000001E-2</v>
      </c>
      <c r="L9" s="7">
        <v>1</v>
      </c>
      <c r="M9" s="47">
        <v>1890838964</v>
      </c>
      <c r="N9" s="7">
        <v>0</v>
      </c>
      <c r="O9" s="47">
        <v>0</v>
      </c>
      <c r="P9" s="7">
        <f t="shared" si="0"/>
        <v>1890838964</v>
      </c>
      <c r="Q9" s="7" t="s">
        <v>400</v>
      </c>
      <c r="R9" s="7" t="s">
        <v>400</v>
      </c>
      <c r="S9" s="138" t="s">
        <v>399</v>
      </c>
      <c r="T9" s="50"/>
      <c r="V9" s="49"/>
    </row>
    <row r="10" spans="1:23" ht="65.25" customHeight="1" thickTop="1" thickBot="1">
      <c r="A10" s="142" t="s">
        <v>287</v>
      </c>
      <c r="B10" s="143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</row>
    <row r="11" spans="1:23" ht="72.75" customHeight="1" thickTop="1" thickBot="1">
      <c r="A11" s="101">
        <v>1</v>
      </c>
      <c r="B11" s="111" t="s">
        <v>351</v>
      </c>
      <c r="C11" s="6" t="s">
        <v>14</v>
      </c>
      <c r="D11" s="108" t="s">
        <v>352</v>
      </c>
      <c r="E11" s="6" t="s">
        <v>373</v>
      </c>
      <c r="F11" s="242" t="s">
        <v>403</v>
      </c>
      <c r="G11" s="243"/>
      <c r="H11" s="9" t="s">
        <v>353</v>
      </c>
      <c r="I11" s="12"/>
      <c r="J11" s="6"/>
      <c r="K11" s="5">
        <v>0</v>
      </c>
      <c r="L11" s="7"/>
      <c r="M11" s="47"/>
      <c r="N11" s="7"/>
      <c r="O11" s="47"/>
      <c r="P11" s="7">
        <f>M11+O11</f>
        <v>0</v>
      </c>
      <c r="Q11" s="7"/>
      <c r="R11" s="7"/>
      <c r="S11" s="138"/>
      <c r="T11" s="50"/>
      <c r="V11" s="49"/>
    </row>
    <row r="12" spans="1:23" ht="72.75" customHeight="1" thickTop="1" thickBot="1">
      <c r="A12" s="101">
        <v>2</v>
      </c>
      <c r="B12" s="100" t="s">
        <v>43</v>
      </c>
      <c r="C12" s="18" t="s">
        <v>37</v>
      </c>
      <c r="D12" s="9" t="s">
        <v>38</v>
      </c>
      <c r="E12" s="6" t="s">
        <v>41</v>
      </c>
      <c r="F12" s="12" t="s">
        <v>39</v>
      </c>
      <c r="G12" s="12" t="s">
        <v>40</v>
      </c>
      <c r="H12" s="9">
        <v>75056282690</v>
      </c>
      <c r="I12" s="12" t="s">
        <v>42</v>
      </c>
      <c r="J12" s="6">
        <v>28</v>
      </c>
      <c r="K12" s="5">
        <v>0.96</v>
      </c>
      <c r="L12" s="7">
        <v>30</v>
      </c>
      <c r="M12" s="47">
        <v>74345990511</v>
      </c>
      <c r="N12" s="7">
        <v>25</v>
      </c>
      <c r="O12" s="47">
        <v>47317189570</v>
      </c>
      <c r="P12" s="7">
        <f>M12+O12</f>
        <v>121663180081</v>
      </c>
      <c r="Q12" s="7">
        <v>24</v>
      </c>
      <c r="R12" s="7" t="s">
        <v>92</v>
      </c>
      <c r="S12" s="138" t="s">
        <v>284</v>
      </c>
      <c r="T12" s="50" t="s">
        <v>342</v>
      </c>
    </row>
    <row r="13" spans="1:23" ht="72.75" customHeight="1" thickTop="1" thickBot="1">
      <c r="A13" s="101">
        <v>3</v>
      </c>
      <c r="B13" s="112" t="s">
        <v>305</v>
      </c>
      <c r="C13" s="18" t="s">
        <v>12</v>
      </c>
      <c r="D13" s="108" t="s">
        <v>309</v>
      </c>
      <c r="E13" s="109" t="s">
        <v>310</v>
      </c>
      <c r="F13" s="12" t="s">
        <v>313</v>
      </c>
      <c r="G13" s="12" t="s">
        <v>325</v>
      </c>
      <c r="H13" s="9">
        <v>147289091616</v>
      </c>
      <c r="I13" s="12" t="s">
        <v>325</v>
      </c>
      <c r="J13" s="6">
        <v>36</v>
      </c>
      <c r="K13" s="5">
        <v>0.86</v>
      </c>
      <c r="L13" s="7">
        <v>30</v>
      </c>
      <c r="M13" s="47">
        <v>119683647372</v>
      </c>
      <c r="N13" s="7">
        <v>17</v>
      </c>
      <c r="O13" s="47">
        <v>47508087553</v>
      </c>
      <c r="P13" s="7">
        <f t="shared" ref="P13:P16" si="1">M13+O13</f>
        <v>167191734925</v>
      </c>
      <c r="Q13" s="7">
        <v>36</v>
      </c>
      <c r="R13" s="7" t="s">
        <v>92</v>
      </c>
      <c r="S13" s="137" t="s">
        <v>357</v>
      </c>
      <c r="T13" s="51" t="s">
        <v>405</v>
      </c>
    </row>
    <row r="14" spans="1:23" ht="72.75" customHeight="1" thickTop="1" thickBot="1">
      <c r="A14" s="101">
        <v>4</v>
      </c>
      <c r="B14" s="112" t="s">
        <v>306</v>
      </c>
      <c r="C14" s="18" t="s">
        <v>12</v>
      </c>
      <c r="D14" s="108" t="s">
        <v>309</v>
      </c>
      <c r="E14" s="109" t="s">
        <v>310</v>
      </c>
      <c r="F14" s="12" t="s">
        <v>314</v>
      </c>
      <c r="G14" s="12" t="s">
        <v>325</v>
      </c>
      <c r="H14" s="9">
        <v>155992234944</v>
      </c>
      <c r="I14" s="12" t="s">
        <v>325</v>
      </c>
      <c r="J14" s="6">
        <v>36</v>
      </c>
      <c r="K14" s="5">
        <v>0.72</v>
      </c>
      <c r="L14" s="7">
        <v>24</v>
      </c>
      <c r="M14" s="47">
        <v>124639838167</v>
      </c>
      <c r="N14" s="7">
        <v>12</v>
      </c>
      <c r="O14" s="47">
        <v>55291327140</v>
      </c>
      <c r="P14" s="7">
        <f t="shared" si="1"/>
        <v>179931165307</v>
      </c>
      <c r="Q14" s="7">
        <v>36</v>
      </c>
      <c r="R14" s="7" t="s">
        <v>92</v>
      </c>
      <c r="S14" s="137" t="s">
        <v>325</v>
      </c>
      <c r="T14" s="51" t="s">
        <v>405</v>
      </c>
    </row>
    <row r="15" spans="1:23" ht="72.75" customHeight="1" thickTop="1" thickBot="1">
      <c r="A15" s="101">
        <v>5</v>
      </c>
      <c r="B15" s="112" t="s">
        <v>307</v>
      </c>
      <c r="C15" s="18" t="s">
        <v>308</v>
      </c>
      <c r="D15" s="109" t="s">
        <v>311</v>
      </c>
      <c r="E15" s="109" t="s">
        <v>312</v>
      </c>
      <c r="F15" s="12" t="s">
        <v>315</v>
      </c>
      <c r="G15" s="12" t="s">
        <v>316</v>
      </c>
      <c r="H15" s="9">
        <v>15946264300</v>
      </c>
      <c r="I15" s="12"/>
      <c r="J15" s="6">
        <v>12</v>
      </c>
      <c r="K15" s="5">
        <v>0.98</v>
      </c>
      <c r="L15" s="7">
        <v>5</v>
      </c>
      <c r="M15" s="47">
        <v>10049284500</v>
      </c>
      <c r="N15" s="7"/>
      <c r="O15" s="47"/>
      <c r="P15" s="7">
        <f t="shared" si="1"/>
        <v>10049284500</v>
      </c>
      <c r="Q15" s="7">
        <v>12</v>
      </c>
      <c r="R15" s="7" t="s">
        <v>92</v>
      </c>
      <c r="S15" s="137" t="s">
        <v>356</v>
      </c>
      <c r="T15" s="51"/>
    </row>
    <row r="16" spans="1:23" ht="72.75" customHeight="1" thickTop="1" thickBot="1">
      <c r="A16" s="125">
        <v>6</v>
      </c>
      <c r="B16" s="133" t="s">
        <v>340</v>
      </c>
      <c r="C16" s="123" t="s">
        <v>341</v>
      </c>
      <c r="D16" s="134" t="s">
        <v>365</v>
      </c>
      <c r="E16" s="134" t="s">
        <v>343</v>
      </c>
      <c r="F16" s="127" t="s">
        <v>344</v>
      </c>
      <c r="G16" s="127" t="s">
        <v>345</v>
      </c>
      <c r="H16" s="126">
        <v>517000000000</v>
      </c>
      <c r="I16" s="127" t="s">
        <v>358</v>
      </c>
      <c r="J16" s="124">
        <v>36</v>
      </c>
      <c r="K16" s="128">
        <v>0.42</v>
      </c>
      <c r="L16" s="120">
        <v>13</v>
      </c>
      <c r="M16" s="135">
        <v>165371738227</v>
      </c>
      <c r="N16" s="120">
        <v>2</v>
      </c>
      <c r="O16" s="135">
        <v>33329316391</v>
      </c>
      <c r="P16" s="7">
        <f t="shared" si="1"/>
        <v>198701054618</v>
      </c>
      <c r="Q16" s="120">
        <v>36</v>
      </c>
      <c r="R16" s="7" t="s">
        <v>92</v>
      </c>
      <c r="S16" s="137" t="s">
        <v>358</v>
      </c>
      <c r="T16" s="51" t="s">
        <v>92</v>
      </c>
    </row>
    <row r="17" spans="1:20" ht="72.75" customHeight="1" thickTop="1" thickBot="1">
      <c r="A17" s="125">
        <v>7</v>
      </c>
      <c r="B17" s="133" t="s">
        <v>408</v>
      </c>
      <c r="C17" s="123" t="s">
        <v>12</v>
      </c>
      <c r="D17" s="134" t="s">
        <v>365</v>
      </c>
      <c r="E17" s="134" t="s">
        <v>409</v>
      </c>
      <c r="F17" s="127"/>
      <c r="G17" s="127"/>
      <c r="H17" s="126">
        <v>724423028865</v>
      </c>
      <c r="I17" s="127"/>
      <c r="J17" s="124"/>
      <c r="K17" s="128"/>
      <c r="L17" s="120"/>
      <c r="M17" s="135"/>
      <c r="N17" s="120"/>
      <c r="O17" s="135"/>
      <c r="P17" s="7"/>
      <c r="Q17" s="120"/>
      <c r="R17" s="120"/>
      <c r="S17" s="137"/>
      <c r="T17" s="51"/>
    </row>
    <row r="18" spans="1:20" ht="72.75" customHeight="1" thickTop="1" thickBot="1">
      <c r="A18" s="113">
        <v>8</v>
      </c>
      <c r="B18" s="130" t="s">
        <v>332</v>
      </c>
      <c r="C18" s="131" t="s">
        <v>333</v>
      </c>
      <c r="D18" s="132" t="s">
        <v>309</v>
      </c>
      <c r="E18" s="132" t="s">
        <v>334</v>
      </c>
      <c r="F18" s="36" t="s">
        <v>406</v>
      </c>
      <c r="G18" s="36" t="s">
        <v>407</v>
      </c>
      <c r="H18" s="35">
        <v>188491178862</v>
      </c>
      <c r="I18" s="36"/>
      <c r="J18" s="37">
        <v>30</v>
      </c>
      <c r="K18" s="129">
        <v>0.51</v>
      </c>
      <c r="L18" s="19">
        <v>12</v>
      </c>
      <c r="M18" s="116">
        <v>66790747342</v>
      </c>
      <c r="N18" s="19">
        <v>12</v>
      </c>
      <c r="O18" s="116">
        <v>28369300188</v>
      </c>
      <c r="P18" s="7">
        <f>M18+O18</f>
        <v>95160047530</v>
      </c>
      <c r="Q18" s="19">
        <v>30</v>
      </c>
      <c r="R18" s="19" t="s">
        <v>92</v>
      </c>
      <c r="S18" s="137" t="s">
        <v>346</v>
      </c>
      <c r="T18" s="51" t="s">
        <v>92</v>
      </c>
    </row>
    <row r="19" spans="1:20" ht="69" customHeight="1" thickTop="1" thickBot="1">
      <c r="A19" s="144" t="s">
        <v>288</v>
      </c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</row>
    <row r="20" spans="1:20" ht="24.75" customHeight="1" thickTop="1" thickBot="1">
      <c r="A20" s="177">
        <v>1</v>
      </c>
      <c r="B20" s="212" t="s">
        <v>329</v>
      </c>
      <c r="C20" s="181" t="s">
        <v>335</v>
      </c>
      <c r="D20" s="181" t="s">
        <v>336</v>
      </c>
      <c r="E20" s="196" t="s">
        <v>337</v>
      </c>
      <c r="F20" s="194">
        <v>790643</v>
      </c>
      <c r="G20" s="203"/>
      <c r="H20" s="8" t="s">
        <v>338</v>
      </c>
      <c r="I20" s="203" t="s">
        <v>328</v>
      </c>
      <c r="J20" s="214">
        <v>24</v>
      </c>
      <c r="K20" s="205">
        <v>0.1</v>
      </c>
      <c r="L20" s="183">
        <v>6</v>
      </c>
      <c r="M20" s="183">
        <v>21627452570</v>
      </c>
      <c r="N20" s="183">
        <v>6</v>
      </c>
      <c r="O20" s="183">
        <v>7376731637</v>
      </c>
      <c r="P20" s="183">
        <f>O20+M20</f>
        <v>29004184207</v>
      </c>
      <c r="Q20" s="174">
        <v>24</v>
      </c>
      <c r="R20" s="174" t="s">
        <v>92</v>
      </c>
      <c r="S20" s="216" t="s">
        <v>328</v>
      </c>
      <c r="T20" s="201" t="s">
        <v>92</v>
      </c>
    </row>
    <row r="21" spans="1:20" ht="24.75" customHeight="1" thickTop="1" thickBot="1">
      <c r="A21" s="186"/>
      <c r="B21" s="213"/>
      <c r="C21" s="191"/>
      <c r="D21" s="191"/>
      <c r="E21" s="197"/>
      <c r="F21" s="195"/>
      <c r="G21" s="204"/>
      <c r="H21" s="10" t="s">
        <v>339</v>
      </c>
      <c r="I21" s="204"/>
      <c r="J21" s="215"/>
      <c r="K21" s="206"/>
      <c r="L21" s="207"/>
      <c r="M21" s="207">
        <v>22708825199</v>
      </c>
      <c r="N21" s="207"/>
      <c r="O21" s="207">
        <v>5320212412</v>
      </c>
      <c r="P21" s="207"/>
      <c r="Q21" s="175"/>
      <c r="R21" s="175"/>
      <c r="S21" s="217"/>
      <c r="T21" s="202"/>
    </row>
    <row r="22" spans="1:20" ht="24.75" customHeight="1" thickTop="1" thickBot="1">
      <c r="A22" s="177">
        <v>2</v>
      </c>
      <c r="B22" s="179" t="s">
        <v>375</v>
      </c>
      <c r="C22" s="192" t="s">
        <v>60</v>
      </c>
      <c r="D22" s="181" t="s">
        <v>59</v>
      </c>
      <c r="E22" s="159" t="s">
        <v>83</v>
      </c>
      <c r="F22" s="189" t="s">
        <v>75</v>
      </c>
      <c r="G22" s="210" t="s">
        <v>57</v>
      </c>
      <c r="H22" s="4">
        <v>582319102900</v>
      </c>
      <c r="I22" s="203" t="s">
        <v>57</v>
      </c>
      <c r="J22" s="194">
        <v>26</v>
      </c>
      <c r="K22" s="205">
        <v>0.96</v>
      </c>
      <c r="L22" s="183">
        <v>67</v>
      </c>
      <c r="M22" s="183">
        <v>507031038929</v>
      </c>
      <c r="N22" s="183">
        <v>0</v>
      </c>
      <c r="O22" s="208" t="s">
        <v>401</v>
      </c>
      <c r="P22" s="183">
        <f>M22</f>
        <v>507031038929</v>
      </c>
      <c r="Q22" s="183">
        <v>24</v>
      </c>
      <c r="R22" s="174" t="s">
        <v>92</v>
      </c>
      <c r="S22" s="198" t="s">
        <v>299</v>
      </c>
      <c r="T22" s="201" t="s">
        <v>92</v>
      </c>
    </row>
    <row r="23" spans="1:20" ht="24.75" customHeight="1" thickTop="1" thickBot="1">
      <c r="A23" s="186"/>
      <c r="B23" s="200"/>
      <c r="C23" s="193"/>
      <c r="D23" s="191"/>
      <c r="E23" s="160"/>
      <c r="F23" s="190"/>
      <c r="G23" s="211"/>
      <c r="H23" s="10" t="s">
        <v>56</v>
      </c>
      <c r="I23" s="204"/>
      <c r="J23" s="195"/>
      <c r="K23" s="206"/>
      <c r="L23" s="207"/>
      <c r="M23" s="207"/>
      <c r="N23" s="207"/>
      <c r="O23" s="209"/>
      <c r="P23" s="207"/>
      <c r="Q23" s="207"/>
      <c r="R23" s="175"/>
      <c r="S23" s="199"/>
      <c r="T23" s="202"/>
    </row>
    <row r="24" spans="1:20" ht="24.75" customHeight="1" thickTop="1" thickBot="1">
      <c r="A24" s="177">
        <v>3</v>
      </c>
      <c r="B24" s="179" t="s">
        <v>359</v>
      </c>
      <c r="C24" s="189" t="s">
        <v>360</v>
      </c>
      <c r="D24" s="181" t="s">
        <v>361</v>
      </c>
      <c r="E24" s="192" t="s">
        <v>362</v>
      </c>
      <c r="F24" s="194"/>
      <c r="G24" s="210"/>
      <c r="H24" s="4">
        <v>1180574197930</v>
      </c>
      <c r="I24" s="203"/>
      <c r="J24" s="194">
        <v>32</v>
      </c>
      <c r="K24" s="205">
        <v>0.03</v>
      </c>
      <c r="L24" s="174">
        <v>6</v>
      </c>
      <c r="M24" s="183">
        <v>18514797109</v>
      </c>
      <c r="N24" s="174">
        <v>0</v>
      </c>
      <c r="O24" s="174">
        <v>0</v>
      </c>
      <c r="P24" s="174">
        <f>M24+O24</f>
        <v>18514797109</v>
      </c>
      <c r="Q24" s="174">
        <v>32</v>
      </c>
      <c r="R24" s="174" t="s">
        <v>364</v>
      </c>
      <c r="S24" s="172"/>
      <c r="T24" s="201"/>
    </row>
    <row r="25" spans="1:20" ht="24.75" customHeight="1" thickTop="1" thickBot="1">
      <c r="A25" s="186"/>
      <c r="B25" s="200"/>
      <c r="C25" s="190"/>
      <c r="D25" s="191"/>
      <c r="E25" s="193"/>
      <c r="F25" s="195"/>
      <c r="G25" s="211"/>
      <c r="H25" s="10" t="s">
        <v>363</v>
      </c>
      <c r="I25" s="204"/>
      <c r="J25" s="195"/>
      <c r="K25" s="206"/>
      <c r="L25" s="175"/>
      <c r="M25" s="207"/>
      <c r="N25" s="175"/>
      <c r="O25" s="175"/>
      <c r="P25" s="175"/>
      <c r="Q25" s="175"/>
      <c r="R25" s="175"/>
      <c r="S25" s="173"/>
      <c r="T25" s="202"/>
    </row>
    <row r="26" spans="1:20" s="14" customFormat="1" ht="26.25" customHeight="1" thickTop="1">
      <c r="A26" s="185" t="s">
        <v>84</v>
      </c>
      <c r="B26" s="185"/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6"/>
      <c r="S26" s="16"/>
      <c r="T26" s="16"/>
    </row>
    <row r="27" spans="1:20" ht="139.5" customHeight="1" thickBot="1">
      <c r="A27" s="171" t="s">
        <v>289</v>
      </c>
      <c r="B27" s="171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</row>
    <row r="28" spans="1:20" s="92" customFormat="1" ht="56.25" customHeight="1" thickTop="1" thickBot="1">
      <c r="A28" s="146" t="s">
        <v>0</v>
      </c>
      <c r="B28" s="148" t="s">
        <v>354</v>
      </c>
      <c r="C28" s="163" t="s">
        <v>1</v>
      </c>
      <c r="D28" s="153" t="s">
        <v>2</v>
      </c>
      <c r="E28" s="153" t="s">
        <v>5</v>
      </c>
      <c r="F28" s="153" t="s">
        <v>3</v>
      </c>
      <c r="G28" s="153" t="s">
        <v>4</v>
      </c>
      <c r="H28" s="153" t="s">
        <v>236</v>
      </c>
      <c r="I28" s="153" t="s">
        <v>6</v>
      </c>
      <c r="J28" s="153" t="s">
        <v>7</v>
      </c>
      <c r="K28" s="155" t="s">
        <v>161</v>
      </c>
      <c r="L28" s="161" t="s">
        <v>82</v>
      </c>
      <c r="M28" s="162"/>
      <c r="N28" s="165" t="s">
        <v>137</v>
      </c>
      <c r="O28" s="152"/>
      <c r="P28" s="157" t="s">
        <v>140</v>
      </c>
      <c r="Q28" s="150" t="s">
        <v>85</v>
      </c>
      <c r="R28" s="151"/>
      <c r="S28" s="151"/>
      <c r="T28" s="151"/>
    </row>
    <row r="29" spans="1:20" s="92" customFormat="1" ht="56.25" customHeight="1" thickTop="1" thickBot="1">
      <c r="A29" s="187"/>
      <c r="B29" s="188"/>
      <c r="C29" s="167"/>
      <c r="D29" s="169"/>
      <c r="E29" s="169"/>
      <c r="F29" s="169"/>
      <c r="G29" s="169"/>
      <c r="H29" s="169"/>
      <c r="I29" s="169"/>
      <c r="J29" s="169"/>
      <c r="K29" s="166"/>
      <c r="L29" s="93" t="s">
        <v>48</v>
      </c>
      <c r="M29" s="94" t="s">
        <v>47</v>
      </c>
      <c r="N29" s="99" t="s">
        <v>138</v>
      </c>
      <c r="O29" s="99" t="s">
        <v>139</v>
      </c>
      <c r="P29" s="168"/>
      <c r="Q29" s="95" t="s">
        <v>86</v>
      </c>
      <c r="R29" s="95" t="s">
        <v>88</v>
      </c>
      <c r="S29" s="95" t="s">
        <v>155</v>
      </c>
      <c r="T29" s="95" t="s">
        <v>87</v>
      </c>
    </row>
    <row r="30" spans="1:20" s="92" customFormat="1" ht="75" customHeight="1" thickTop="1" thickBot="1">
      <c r="A30" s="142" t="s">
        <v>286</v>
      </c>
      <c r="B30" s="143"/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</row>
    <row r="31" spans="1:20" ht="148.5" customHeight="1" thickTop="1" thickBot="1">
      <c r="A31" s="101">
        <v>1</v>
      </c>
      <c r="B31" s="100" t="s">
        <v>31</v>
      </c>
      <c r="C31" s="9" t="s">
        <v>14</v>
      </c>
      <c r="D31" s="9" t="s">
        <v>18</v>
      </c>
      <c r="E31" s="6" t="s">
        <v>28</v>
      </c>
      <c r="F31" s="12" t="s">
        <v>34</v>
      </c>
      <c r="G31" s="12" t="s">
        <v>35</v>
      </c>
      <c r="H31" s="9">
        <v>75684469875</v>
      </c>
      <c r="I31" s="12" t="s">
        <v>36</v>
      </c>
      <c r="J31" s="6">
        <v>18</v>
      </c>
      <c r="K31" s="5">
        <v>1.1499999999999999</v>
      </c>
      <c r="L31" s="7">
        <v>13</v>
      </c>
      <c r="M31" s="47">
        <v>67287250861</v>
      </c>
      <c r="N31" s="7">
        <v>8</v>
      </c>
      <c r="O31" s="47">
        <v>15173874961</v>
      </c>
      <c r="P31" s="7">
        <f>M31+O31</f>
        <v>82461125822</v>
      </c>
      <c r="Q31" s="7">
        <v>18</v>
      </c>
      <c r="R31" s="7" t="s">
        <v>92</v>
      </c>
      <c r="S31" s="138" t="s">
        <v>36</v>
      </c>
      <c r="T31" s="51" t="s">
        <v>92</v>
      </c>
    </row>
    <row r="32" spans="1:20" ht="148.5" customHeight="1" thickTop="1" thickBot="1">
      <c r="A32" s="101">
        <v>2</v>
      </c>
      <c r="B32" s="100" t="s">
        <v>271</v>
      </c>
      <c r="C32" s="9" t="s">
        <v>14</v>
      </c>
      <c r="D32" s="9" t="s">
        <v>238</v>
      </c>
      <c r="E32" s="6" t="s">
        <v>28</v>
      </c>
      <c r="F32" s="6" t="s">
        <v>327</v>
      </c>
      <c r="G32" s="12" t="s">
        <v>117</v>
      </c>
      <c r="H32" s="9">
        <v>32664515091</v>
      </c>
      <c r="I32" s="11" t="s">
        <v>118</v>
      </c>
      <c r="J32" s="9">
        <v>60</v>
      </c>
      <c r="K32" s="11" t="s">
        <v>298</v>
      </c>
      <c r="L32" s="7">
        <v>33</v>
      </c>
      <c r="M32" s="47">
        <v>29339679766</v>
      </c>
      <c r="N32" s="7">
        <v>30</v>
      </c>
      <c r="O32" s="47">
        <v>45637300128</v>
      </c>
      <c r="P32" s="7">
        <f>SUM(M32+O32)</f>
        <v>74976979894</v>
      </c>
      <c r="Q32" s="7">
        <v>18</v>
      </c>
      <c r="R32" s="23"/>
      <c r="S32" s="138" t="s">
        <v>118</v>
      </c>
      <c r="T32" s="97" t="s">
        <v>282</v>
      </c>
    </row>
    <row r="33" spans="1:22" ht="148.5" customHeight="1" thickTop="1" thickBot="1">
      <c r="A33" s="101">
        <v>3</v>
      </c>
      <c r="B33" s="100" t="s">
        <v>68</v>
      </c>
      <c r="C33" s="9" t="s">
        <v>14</v>
      </c>
      <c r="D33" s="9" t="s">
        <v>18</v>
      </c>
      <c r="E33" s="6" t="s">
        <v>28</v>
      </c>
      <c r="F33" s="12" t="s">
        <v>66</v>
      </c>
      <c r="G33" s="12" t="s">
        <v>67</v>
      </c>
      <c r="H33" s="9">
        <v>2364637236</v>
      </c>
      <c r="I33" s="12" t="s">
        <v>67</v>
      </c>
      <c r="J33" s="6" t="s">
        <v>378</v>
      </c>
      <c r="K33" s="11" t="s">
        <v>298</v>
      </c>
      <c r="L33" s="7">
        <v>3</v>
      </c>
      <c r="M33" s="47">
        <v>1568532120</v>
      </c>
      <c r="N33" s="7">
        <v>0</v>
      </c>
      <c r="O33" s="47" t="s">
        <v>401</v>
      </c>
      <c r="P33" s="7" t="e">
        <f>M33+O33</f>
        <v>#VALUE!</v>
      </c>
      <c r="Q33" s="7" t="s">
        <v>378</v>
      </c>
      <c r="R33" s="7"/>
      <c r="S33" s="138" t="s">
        <v>273</v>
      </c>
      <c r="T33" s="97" t="s">
        <v>347</v>
      </c>
    </row>
    <row r="34" spans="1:22" ht="65.25" customHeight="1" thickTop="1" thickBot="1">
      <c r="A34" s="142" t="s">
        <v>287</v>
      </c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</row>
    <row r="35" spans="1:22" ht="148.5" customHeight="1" thickTop="1" thickBot="1">
      <c r="A35" s="101">
        <v>1</v>
      </c>
      <c r="B35" s="111" t="s">
        <v>320</v>
      </c>
      <c r="C35" s="6" t="s">
        <v>13</v>
      </c>
      <c r="D35" s="134" t="s">
        <v>380</v>
      </c>
      <c r="E35" s="6" t="s">
        <v>379</v>
      </c>
      <c r="F35" s="12" t="s">
        <v>367</v>
      </c>
      <c r="G35" s="12" t="s">
        <v>319</v>
      </c>
      <c r="H35" s="9">
        <v>54448968000</v>
      </c>
      <c r="I35" s="12" t="s">
        <v>74</v>
      </c>
      <c r="J35" s="6">
        <v>16</v>
      </c>
      <c r="K35" s="5">
        <v>1</v>
      </c>
      <c r="L35" s="7">
        <v>10</v>
      </c>
      <c r="M35" s="47">
        <v>44856687790</v>
      </c>
      <c r="N35" s="7">
        <v>0</v>
      </c>
      <c r="O35" s="47" t="s">
        <v>401</v>
      </c>
      <c r="P35" s="7" t="e">
        <f>M35+O35</f>
        <v>#VALUE!</v>
      </c>
      <c r="Q35" s="7">
        <v>12</v>
      </c>
      <c r="R35" s="140" t="s">
        <v>92</v>
      </c>
      <c r="S35" s="138" t="s">
        <v>377</v>
      </c>
      <c r="T35" s="50" t="s">
        <v>164</v>
      </c>
      <c r="V35" s="49"/>
    </row>
    <row r="36" spans="1:22" ht="69" customHeight="1" thickTop="1" thickBot="1">
      <c r="A36" s="144" t="s">
        <v>288</v>
      </c>
      <c r="B36" s="145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</row>
    <row r="37" spans="1:22" ht="71.25" customHeight="1" thickTop="1" thickBot="1">
      <c r="A37" s="177">
        <v>1</v>
      </c>
      <c r="B37" s="179" t="s">
        <v>376</v>
      </c>
      <c r="C37" s="189" t="s">
        <v>32</v>
      </c>
      <c r="D37" s="181" t="s">
        <v>52</v>
      </c>
      <c r="E37" s="181" t="s">
        <v>52</v>
      </c>
      <c r="F37" s="194">
        <v>790410</v>
      </c>
      <c r="G37" s="210" t="s">
        <v>33</v>
      </c>
      <c r="H37" s="8">
        <f>599999999999+1792207268400</f>
        <v>2392207268399</v>
      </c>
      <c r="I37" s="203" t="s">
        <v>33</v>
      </c>
      <c r="J37" s="194">
        <v>24</v>
      </c>
      <c r="K37" s="205">
        <v>1</v>
      </c>
      <c r="L37" s="174">
        <v>7</v>
      </c>
      <c r="M37" s="183">
        <f>241836000000+260388000000</f>
        <v>502224000000</v>
      </c>
      <c r="N37" s="174">
        <v>2</v>
      </c>
      <c r="O37" s="174">
        <v>13000000000</v>
      </c>
      <c r="P37" s="174">
        <f>O37+M37</f>
        <v>515224000000</v>
      </c>
      <c r="Q37" s="174">
        <v>24</v>
      </c>
      <c r="R37" s="174" t="s">
        <v>92</v>
      </c>
      <c r="S37" s="172"/>
      <c r="T37" s="201" t="s">
        <v>92</v>
      </c>
    </row>
    <row r="38" spans="1:22" ht="71.25" customHeight="1" thickTop="1" thickBot="1">
      <c r="A38" s="186"/>
      <c r="B38" s="200"/>
      <c r="C38" s="190"/>
      <c r="D38" s="191"/>
      <c r="E38" s="191"/>
      <c r="F38" s="195"/>
      <c r="G38" s="211"/>
      <c r="H38" s="10" t="s">
        <v>55</v>
      </c>
      <c r="I38" s="204"/>
      <c r="J38" s="195"/>
      <c r="K38" s="206"/>
      <c r="L38" s="175"/>
      <c r="M38" s="207"/>
      <c r="N38" s="175"/>
      <c r="O38" s="175"/>
      <c r="P38" s="175"/>
      <c r="Q38" s="175"/>
      <c r="R38" s="175"/>
      <c r="S38" s="173"/>
      <c r="T38" s="202"/>
    </row>
    <row r="39" spans="1:22" s="14" customFormat="1" ht="54" customHeight="1" thickTop="1" thickBot="1">
      <c r="A39" s="185" t="s">
        <v>303</v>
      </c>
      <c r="B39" s="185"/>
      <c r="C39" s="185"/>
      <c r="D39" s="185"/>
      <c r="E39" s="185"/>
      <c r="F39" s="185"/>
      <c r="G39" s="185"/>
      <c r="H39" s="185"/>
      <c r="I39" s="185"/>
      <c r="J39" s="185"/>
      <c r="K39" s="185"/>
      <c r="L39" s="185"/>
      <c r="M39" s="185"/>
      <c r="N39" s="185"/>
      <c r="O39" s="185"/>
      <c r="P39" s="185"/>
      <c r="Q39" s="185"/>
      <c r="R39" s="16"/>
      <c r="S39" s="16"/>
      <c r="T39" s="16"/>
    </row>
    <row r="40" spans="1:22" ht="62.25" customHeight="1" thickTop="1" thickBot="1">
      <c r="A40" s="170" t="s">
        <v>291</v>
      </c>
      <c r="B40" s="170"/>
      <c r="C40" s="170"/>
      <c r="D40" s="170"/>
      <c r="E40" s="170"/>
      <c r="F40" s="170"/>
      <c r="G40" s="170"/>
      <c r="H40" s="170"/>
      <c r="I40" s="170"/>
      <c r="J40" s="170"/>
      <c r="K40" s="170"/>
      <c r="L40" s="170"/>
      <c r="M40" s="170"/>
      <c r="N40" s="170"/>
      <c r="O40" s="170"/>
      <c r="P40" s="170"/>
      <c r="Q40" s="170"/>
      <c r="R40" s="170"/>
      <c r="S40" s="170"/>
      <c r="T40" s="170"/>
    </row>
    <row r="41" spans="1:22" s="92" customFormat="1" ht="56.25" customHeight="1" thickTop="1" thickBot="1">
      <c r="A41" s="146" t="s">
        <v>0</v>
      </c>
      <c r="B41" s="148" t="s">
        <v>290</v>
      </c>
      <c r="C41" s="163" t="s">
        <v>1</v>
      </c>
      <c r="D41" s="153" t="s">
        <v>2</v>
      </c>
      <c r="E41" s="153" t="s">
        <v>5</v>
      </c>
      <c r="F41" s="153" t="s">
        <v>3</v>
      </c>
      <c r="G41" s="153" t="s">
        <v>4</v>
      </c>
      <c r="H41" s="153" t="s">
        <v>236</v>
      </c>
      <c r="I41" s="153" t="s">
        <v>6</v>
      </c>
      <c r="J41" s="153" t="s">
        <v>7</v>
      </c>
      <c r="K41" s="155" t="s">
        <v>161</v>
      </c>
      <c r="L41" s="161" t="s">
        <v>82</v>
      </c>
      <c r="M41" s="162"/>
      <c r="N41" s="165" t="s">
        <v>137</v>
      </c>
      <c r="O41" s="152"/>
      <c r="P41" s="157" t="s">
        <v>140</v>
      </c>
      <c r="Q41" s="150" t="s">
        <v>85</v>
      </c>
      <c r="R41" s="151"/>
      <c r="S41" s="151"/>
      <c r="T41" s="151"/>
    </row>
    <row r="42" spans="1:22" s="92" customFormat="1" ht="56.25" customHeight="1" thickTop="1" thickBot="1">
      <c r="A42" s="187"/>
      <c r="B42" s="188"/>
      <c r="C42" s="167"/>
      <c r="D42" s="169"/>
      <c r="E42" s="169"/>
      <c r="F42" s="169"/>
      <c r="G42" s="169"/>
      <c r="H42" s="169"/>
      <c r="I42" s="169"/>
      <c r="J42" s="169"/>
      <c r="K42" s="166"/>
      <c r="L42" s="93" t="s">
        <v>48</v>
      </c>
      <c r="M42" s="94" t="s">
        <v>47</v>
      </c>
      <c r="N42" s="99" t="s">
        <v>138</v>
      </c>
      <c r="O42" s="99" t="s">
        <v>139</v>
      </c>
      <c r="P42" s="168"/>
      <c r="Q42" s="95" t="s">
        <v>86</v>
      </c>
      <c r="R42" s="95" t="s">
        <v>88</v>
      </c>
      <c r="S42" s="95" t="s">
        <v>155</v>
      </c>
      <c r="T42" s="95" t="s">
        <v>87</v>
      </c>
    </row>
    <row r="43" spans="1:22" s="92" customFormat="1" ht="75" customHeight="1" thickTop="1" thickBot="1">
      <c r="A43" s="142" t="s">
        <v>286</v>
      </c>
      <c r="B43" s="143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</row>
    <row r="44" spans="1:22" ht="61.5" customHeight="1" thickTop="1" thickBot="1">
      <c r="A44" s="101">
        <v>1</v>
      </c>
      <c r="B44" s="100" t="s">
        <v>125</v>
      </c>
      <c r="C44" s="6" t="s">
        <v>12</v>
      </c>
      <c r="D44" s="9" t="s">
        <v>18</v>
      </c>
      <c r="E44" s="6" t="s">
        <v>128</v>
      </c>
      <c r="F44" s="12" t="s">
        <v>126</v>
      </c>
      <c r="G44" s="12" t="s">
        <v>127</v>
      </c>
      <c r="H44" s="9">
        <f>4600000000+1800000000</f>
        <v>6400000000</v>
      </c>
      <c r="I44" s="12" t="s">
        <v>129</v>
      </c>
      <c r="J44" s="6">
        <v>19</v>
      </c>
      <c r="K44" s="24" t="s">
        <v>101</v>
      </c>
      <c r="L44" s="68" t="s">
        <v>109</v>
      </c>
      <c r="M44" s="47">
        <v>7717144242</v>
      </c>
      <c r="N44" s="68" t="s">
        <v>109</v>
      </c>
      <c r="O44" s="47">
        <v>2134670126</v>
      </c>
      <c r="P44" s="7">
        <f>SUM(M44+O44)</f>
        <v>9851814368</v>
      </c>
      <c r="Q44" s="7">
        <v>10</v>
      </c>
      <c r="R44" s="23"/>
      <c r="S44" s="102"/>
      <c r="T44" s="71"/>
    </row>
    <row r="45" spans="1:22" ht="61.5" customHeight="1" thickTop="1" thickBot="1">
      <c r="A45" s="101">
        <v>2</v>
      </c>
      <c r="B45" s="100" t="s">
        <v>110</v>
      </c>
      <c r="C45" s="9" t="s">
        <v>13</v>
      </c>
      <c r="D45" s="9" t="s">
        <v>111</v>
      </c>
      <c r="E45" s="6" t="s">
        <v>113</v>
      </c>
      <c r="F45" s="6">
        <v>82166</v>
      </c>
      <c r="G45" s="12" t="s">
        <v>112</v>
      </c>
      <c r="H45" s="9">
        <v>30300000000</v>
      </c>
      <c r="I45" s="11" t="s">
        <v>112</v>
      </c>
      <c r="J45" s="9">
        <v>24</v>
      </c>
      <c r="K45" s="11" t="s">
        <v>96</v>
      </c>
      <c r="L45" s="68" t="s">
        <v>109</v>
      </c>
      <c r="M45" s="47">
        <v>28790589261</v>
      </c>
      <c r="N45" s="70" t="s">
        <v>237</v>
      </c>
      <c r="O45" s="67" t="s">
        <v>166</v>
      </c>
      <c r="P45" s="7">
        <f>M45</f>
        <v>28790589261</v>
      </c>
      <c r="Q45" s="7"/>
      <c r="R45" s="23"/>
      <c r="S45" s="102"/>
      <c r="T45" s="97" t="s">
        <v>347</v>
      </c>
    </row>
    <row r="46" spans="1:22" ht="61.5" customHeight="1" thickTop="1" thickBot="1">
      <c r="A46" s="113">
        <v>3</v>
      </c>
      <c r="B46" s="110" t="s">
        <v>278</v>
      </c>
      <c r="C46" s="34" t="s">
        <v>130</v>
      </c>
      <c r="D46" s="35" t="s">
        <v>16</v>
      </c>
      <c r="E46" s="35" t="s">
        <v>16</v>
      </c>
      <c r="F46" s="36" t="s">
        <v>132</v>
      </c>
      <c r="G46" s="36" t="s">
        <v>133</v>
      </c>
      <c r="H46" s="35">
        <v>23421000000</v>
      </c>
      <c r="I46" s="36" t="s">
        <v>133</v>
      </c>
      <c r="J46" s="37" t="s">
        <v>134</v>
      </c>
      <c r="K46" s="114" t="s">
        <v>90</v>
      </c>
      <c r="L46" s="115" t="s">
        <v>109</v>
      </c>
      <c r="M46" s="116">
        <f>23421000000+(3278340000-2284239000)</f>
        <v>24415101000</v>
      </c>
      <c r="N46" s="117" t="s">
        <v>237</v>
      </c>
      <c r="O46" s="118" t="s">
        <v>166</v>
      </c>
      <c r="P46" s="19">
        <f>M46</f>
        <v>24415101000</v>
      </c>
      <c r="Q46" s="19" t="s">
        <v>134</v>
      </c>
      <c r="R46" s="40"/>
      <c r="S46" s="136" t="s">
        <v>279</v>
      </c>
      <c r="T46" s="119"/>
    </row>
    <row r="47" spans="1:22" ht="65.25" customHeight="1" thickTop="1" thickBot="1">
      <c r="A47" s="142" t="s">
        <v>287</v>
      </c>
      <c r="B47" s="143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</row>
    <row r="48" spans="1:22" ht="69.75" customHeight="1" thickTop="1" thickBot="1">
      <c r="A48" s="101">
        <v>1</v>
      </c>
      <c r="B48" s="100" t="s">
        <v>350</v>
      </c>
      <c r="C48" s="121" t="s">
        <v>333</v>
      </c>
      <c r="D48" s="108" t="s">
        <v>309</v>
      </c>
      <c r="E48" s="122" t="s">
        <v>334</v>
      </c>
      <c r="F48" s="12" t="s">
        <v>73</v>
      </c>
      <c r="G48" s="12" t="s">
        <v>326</v>
      </c>
      <c r="H48" s="9">
        <v>66619167280</v>
      </c>
      <c r="I48" s="12" t="s">
        <v>74</v>
      </c>
      <c r="J48" s="6">
        <v>12</v>
      </c>
      <c r="K48" s="5">
        <v>1</v>
      </c>
      <c r="L48" s="7" t="s">
        <v>109</v>
      </c>
      <c r="M48" s="47">
        <v>63889871192</v>
      </c>
      <c r="N48" s="7">
        <v>8</v>
      </c>
      <c r="O48" s="47">
        <v>14562444692</v>
      </c>
      <c r="P48" s="7">
        <f>M48+O48</f>
        <v>78452315884</v>
      </c>
      <c r="Q48" s="7">
        <v>12</v>
      </c>
      <c r="R48" s="7"/>
      <c r="S48" s="138" t="s">
        <v>330</v>
      </c>
      <c r="T48" s="50" t="s">
        <v>164</v>
      </c>
      <c r="V48" s="49"/>
    </row>
    <row r="49" spans="1:20" ht="57" customHeight="1" thickTop="1" thickBot="1">
      <c r="A49" s="101">
        <v>2</v>
      </c>
      <c r="B49" s="100" t="s">
        <v>62</v>
      </c>
      <c r="C49" s="121" t="s">
        <v>333</v>
      </c>
      <c r="D49" s="9" t="s">
        <v>63</v>
      </c>
      <c r="E49" s="122" t="s">
        <v>334</v>
      </c>
      <c r="F49" s="12" t="s">
        <v>64</v>
      </c>
      <c r="G49" s="12" t="s">
        <v>65</v>
      </c>
      <c r="H49" s="9">
        <v>5074780200</v>
      </c>
      <c r="I49" s="12" t="s">
        <v>65</v>
      </c>
      <c r="J49" s="6">
        <v>12</v>
      </c>
      <c r="K49" s="5">
        <v>0.99</v>
      </c>
      <c r="L49" s="7">
        <v>7</v>
      </c>
      <c r="M49" s="47">
        <v>6074379788</v>
      </c>
      <c r="N49" s="7">
        <v>3</v>
      </c>
      <c r="O49" s="47">
        <v>437167926</v>
      </c>
      <c r="P49" s="7">
        <f>M49+O49</f>
        <v>6511547714</v>
      </c>
      <c r="Q49" s="7">
        <v>12</v>
      </c>
      <c r="R49" s="7"/>
      <c r="S49" s="136" t="s">
        <v>285</v>
      </c>
      <c r="T49" s="50" t="s">
        <v>348</v>
      </c>
    </row>
    <row r="50" spans="1:20" ht="64.5" customHeight="1" thickTop="1" thickBot="1">
      <c r="A50" s="101">
        <v>3</v>
      </c>
      <c r="B50" s="100" t="s">
        <v>76</v>
      </c>
      <c r="C50" s="121" t="s">
        <v>333</v>
      </c>
      <c r="D50" s="9" t="s">
        <v>63</v>
      </c>
      <c r="E50" s="122" t="s">
        <v>334</v>
      </c>
      <c r="F50" s="12" t="s">
        <v>81</v>
      </c>
      <c r="G50" s="12" t="s">
        <v>30</v>
      </c>
      <c r="H50" s="9">
        <f>16350637921+3745653072</f>
        <v>20096290993</v>
      </c>
      <c r="I50" s="12" t="s">
        <v>49</v>
      </c>
      <c r="J50" s="6">
        <v>15</v>
      </c>
      <c r="K50" s="5">
        <v>1</v>
      </c>
      <c r="L50" s="7">
        <v>8</v>
      </c>
      <c r="M50" s="47">
        <v>19109731270</v>
      </c>
      <c r="N50" s="7">
        <v>9</v>
      </c>
      <c r="O50" s="47">
        <v>6965251674</v>
      </c>
      <c r="P50" s="7">
        <f>M50+O50</f>
        <v>26074982944</v>
      </c>
      <c r="Q50" s="7">
        <v>15</v>
      </c>
      <c r="R50" s="7"/>
      <c r="S50" s="136" t="s">
        <v>30</v>
      </c>
      <c r="T50" s="97" t="s">
        <v>93</v>
      </c>
    </row>
    <row r="51" spans="1:20" ht="64.5" customHeight="1" thickTop="1" thickBot="1">
      <c r="A51" s="101">
        <v>4</v>
      </c>
      <c r="B51" s="111" t="s">
        <v>321</v>
      </c>
      <c r="C51" s="121" t="s">
        <v>333</v>
      </c>
      <c r="D51" s="9" t="s">
        <v>63</v>
      </c>
      <c r="E51" s="122" t="s">
        <v>334</v>
      </c>
      <c r="F51" s="12" t="s">
        <v>322</v>
      </c>
      <c r="G51" s="12" t="s">
        <v>323</v>
      </c>
      <c r="H51" s="9">
        <v>6999830078</v>
      </c>
      <c r="I51" s="12" t="s">
        <v>323</v>
      </c>
      <c r="J51" s="6">
        <v>2</v>
      </c>
      <c r="K51" s="5">
        <v>1</v>
      </c>
      <c r="L51" s="7"/>
      <c r="M51" s="47"/>
      <c r="N51" s="7"/>
      <c r="O51" s="47"/>
      <c r="P51" s="7"/>
      <c r="Q51" s="7"/>
      <c r="R51" s="7"/>
      <c r="S51" s="136" t="s">
        <v>331</v>
      </c>
      <c r="T51" s="50" t="s">
        <v>317</v>
      </c>
    </row>
    <row r="52" spans="1:20" ht="64.5" customHeight="1" thickTop="1" thickBot="1">
      <c r="A52" s="101">
        <v>5</v>
      </c>
      <c r="B52" s="100" t="s">
        <v>355</v>
      </c>
      <c r="C52" s="9" t="s">
        <v>12</v>
      </c>
      <c r="D52" s="9" t="s">
        <v>17</v>
      </c>
      <c r="E52" s="6" t="s">
        <v>27</v>
      </c>
      <c r="F52" s="6">
        <v>439</v>
      </c>
      <c r="G52" s="12" t="s">
        <v>22</v>
      </c>
      <c r="H52" s="9">
        <v>66697900496</v>
      </c>
      <c r="I52" s="11" t="s">
        <v>44</v>
      </c>
      <c r="J52" s="9">
        <v>24</v>
      </c>
      <c r="K52" s="11" t="s">
        <v>298</v>
      </c>
      <c r="L52" s="68" t="s">
        <v>165</v>
      </c>
      <c r="M52" s="47">
        <v>65822378121</v>
      </c>
      <c r="N52" s="7">
        <v>34</v>
      </c>
      <c r="O52" s="47">
        <v>45475584784</v>
      </c>
      <c r="P52" s="7">
        <f>M52+O52</f>
        <v>111297962905</v>
      </c>
      <c r="Q52" s="7">
        <v>24</v>
      </c>
      <c r="R52" s="7" t="s">
        <v>91</v>
      </c>
      <c r="S52" s="136" t="s">
        <v>44</v>
      </c>
      <c r="T52" s="50" t="s">
        <v>366</v>
      </c>
    </row>
    <row r="53" spans="1:20" ht="64.5" customHeight="1" thickTop="1" thickBot="1">
      <c r="A53" s="101">
        <v>6</v>
      </c>
      <c r="B53" s="20" t="s">
        <v>77</v>
      </c>
      <c r="C53" s="9" t="s">
        <v>12</v>
      </c>
      <c r="D53" s="9" t="s">
        <v>17</v>
      </c>
      <c r="E53" s="6" t="s">
        <v>27</v>
      </c>
      <c r="F53" s="6" t="s">
        <v>78</v>
      </c>
      <c r="G53" s="12" t="s">
        <v>79</v>
      </c>
      <c r="H53" s="9">
        <v>5773240147</v>
      </c>
      <c r="I53" s="11" t="s">
        <v>80</v>
      </c>
      <c r="J53" s="9">
        <v>6</v>
      </c>
      <c r="K53" s="11" t="s">
        <v>298</v>
      </c>
      <c r="L53" s="68" t="s">
        <v>165</v>
      </c>
      <c r="M53" s="96">
        <v>6246300808</v>
      </c>
      <c r="N53" s="7">
        <v>1</v>
      </c>
      <c r="O53" s="47">
        <v>694351959</v>
      </c>
      <c r="P53" s="7">
        <f>M53+O53</f>
        <v>6940652767</v>
      </c>
      <c r="Q53" s="7">
        <v>6</v>
      </c>
      <c r="R53" s="7"/>
      <c r="S53" s="136" t="s">
        <v>79</v>
      </c>
      <c r="T53" s="50" t="s">
        <v>281</v>
      </c>
    </row>
    <row r="54" spans="1:20" ht="64.5" customHeight="1" thickTop="1" thickBot="1">
      <c r="A54" s="101">
        <v>7</v>
      </c>
      <c r="B54" s="27" t="s">
        <v>102</v>
      </c>
      <c r="C54" s="28" t="s">
        <v>12</v>
      </c>
      <c r="D54" s="28" t="s">
        <v>17</v>
      </c>
      <c r="E54" s="29" t="s">
        <v>27</v>
      </c>
      <c r="F54" s="29">
        <v>131</v>
      </c>
      <c r="G54" s="30" t="s">
        <v>103</v>
      </c>
      <c r="H54" s="28">
        <v>60900880205</v>
      </c>
      <c r="I54" s="31" t="s">
        <v>104</v>
      </c>
      <c r="J54" s="28">
        <v>93</v>
      </c>
      <c r="K54" s="31" t="s">
        <v>89</v>
      </c>
      <c r="L54" s="68" t="s">
        <v>109</v>
      </c>
      <c r="M54" s="48">
        <v>60900880205</v>
      </c>
      <c r="N54" s="32">
        <v>45</v>
      </c>
      <c r="O54" s="48">
        <v>59303370402</v>
      </c>
      <c r="P54" s="32">
        <f>SUM(M54+O54)</f>
        <v>120204250607</v>
      </c>
      <c r="Q54" s="32">
        <v>58.5</v>
      </c>
      <c r="R54" s="33">
        <v>91.5</v>
      </c>
      <c r="S54" s="136" t="s">
        <v>156</v>
      </c>
      <c r="T54" s="98" t="s">
        <v>94</v>
      </c>
    </row>
    <row r="55" spans="1:20" ht="64.5" customHeight="1" thickTop="1" thickBot="1">
      <c r="A55" s="101">
        <v>8</v>
      </c>
      <c r="B55" s="100" t="s">
        <v>105</v>
      </c>
      <c r="C55" s="9" t="s">
        <v>12</v>
      </c>
      <c r="D55" s="9" t="s">
        <v>17</v>
      </c>
      <c r="E55" s="6" t="s">
        <v>27</v>
      </c>
      <c r="F55" s="6" t="s">
        <v>163</v>
      </c>
      <c r="G55" s="12" t="s">
        <v>106</v>
      </c>
      <c r="H55" s="9">
        <v>44287827000</v>
      </c>
      <c r="I55" s="11" t="s">
        <v>107</v>
      </c>
      <c r="J55" s="9">
        <v>45</v>
      </c>
      <c r="K55" s="11" t="s">
        <v>108</v>
      </c>
      <c r="L55" s="68" t="s">
        <v>109</v>
      </c>
      <c r="M55" s="47">
        <v>44514024362</v>
      </c>
      <c r="N55" s="68" t="s">
        <v>109</v>
      </c>
      <c r="O55" s="48">
        <v>44788949488</v>
      </c>
      <c r="P55" s="7">
        <f>SUM(M55+O55)</f>
        <v>89302973850</v>
      </c>
      <c r="Q55" s="7"/>
      <c r="R55" s="23"/>
      <c r="S55" s="136" t="s">
        <v>280</v>
      </c>
      <c r="T55" s="98" t="s">
        <v>95</v>
      </c>
    </row>
    <row r="56" spans="1:20" ht="64.5" customHeight="1" thickTop="1" thickBot="1">
      <c r="A56" s="101">
        <v>9</v>
      </c>
      <c r="B56" s="27" t="s">
        <v>8</v>
      </c>
      <c r="C56" s="28" t="s">
        <v>12</v>
      </c>
      <c r="D56" s="28" t="s">
        <v>17</v>
      </c>
      <c r="E56" s="29" t="s">
        <v>27</v>
      </c>
      <c r="F56" s="29">
        <v>858</v>
      </c>
      <c r="G56" s="30" t="s">
        <v>50</v>
      </c>
      <c r="H56" s="28">
        <v>90337491000</v>
      </c>
      <c r="I56" s="31" t="s">
        <v>21</v>
      </c>
      <c r="J56" s="28">
        <v>59</v>
      </c>
      <c r="K56" s="31" t="s">
        <v>298</v>
      </c>
      <c r="L56" s="32">
        <v>67</v>
      </c>
      <c r="M56" s="48">
        <v>86210858383</v>
      </c>
      <c r="N56" s="32">
        <v>63</v>
      </c>
      <c r="O56" s="48">
        <v>64341908887</v>
      </c>
      <c r="P56" s="32">
        <f>M56+O56</f>
        <v>150552767270</v>
      </c>
      <c r="Q56" s="32">
        <v>24</v>
      </c>
      <c r="R56" s="32"/>
      <c r="S56" s="136" t="s">
        <v>50</v>
      </c>
      <c r="T56" s="50" t="s">
        <v>283</v>
      </c>
    </row>
    <row r="57" spans="1:20" ht="64.5" customHeight="1" thickTop="1" thickBot="1">
      <c r="A57" s="101">
        <v>10</v>
      </c>
      <c r="B57" s="100" t="s">
        <v>9</v>
      </c>
      <c r="C57" s="9" t="s">
        <v>12</v>
      </c>
      <c r="D57" s="9" t="s">
        <v>17</v>
      </c>
      <c r="E57" s="6" t="s">
        <v>27</v>
      </c>
      <c r="F57" s="12" t="s">
        <v>162</v>
      </c>
      <c r="G57" s="12" t="s">
        <v>23</v>
      </c>
      <c r="H57" s="9">
        <v>35098858000</v>
      </c>
      <c r="I57" s="11" t="s">
        <v>45</v>
      </c>
      <c r="J57" s="9">
        <v>20</v>
      </c>
      <c r="K57" s="11" t="s">
        <v>298</v>
      </c>
      <c r="L57" s="7">
        <v>17</v>
      </c>
      <c r="M57" s="47">
        <v>38566432526</v>
      </c>
      <c r="N57" s="7">
        <v>11</v>
      </c>
      <c r="O57" s="47">
        <v>9506056048</v>
      </c>
      <c r="P57" s="7">
        <f>M57+O57</f>
        <v>48072488574</v>
      </c>
      <c r="Q57" s="7">
        <v>20</v>
      </c>
      <c r="R57" s="7"/>
      <c r="S57" s="136" t="s">
        <v>45</v>
      </c>
      <c r="T57" s="50" t="s">
        <v>283</v>
      </c>
    </row>
    <row r="58" spans="1:20" ht="60" customHeight="1" thickTop="1" thickBot="1">
      <c r="A58" s="101">
        <v>11</v>
      </c>
      <c r="B58" s="100" t="s">
        <v>10</v>
      </c>
      <c r="C58" s="9" t="s">
        <v>15</v>
      </c>
      <c r="D58" s="9" t="s">
        <v>19</v>
      </c>
      <c r="E58" s="122" t="s">
        <v>334</v>
      </c>
      <c r="F58" s="6" t="s">
        <v>26</v>
      </c>
      <c r="G58" s="12" t="s">
        <v>45</v>
      </c>
      <c r="H58" s="9">
        <v>28924431069</v>
      </c>
      <c r="I58" s="11" t="s">
        <v>24</v>
      </c>
      <c r="J58" s="9">
        <v>24</v>
      </c>
      <c r="K58" s="5">
        <v>0.72</v>
      </c>
      <c r="L58" s="7">
        <v>26</v>
      </c>
      <c r="M58" s="47">
        <v>19736237047</v>
      </c>
      <c r="N58" s="7">
        <v>18</v>
      </c>
      <c r="O58" s="47">
        <v>4820277984</v>
      </c>
      <c r="P58" s="7">
        <f>O58+M58</f>
        <v>24556515031</v>
      </c>
      <c r="Q58" s="7">
        <v>24</v>
      </c>
      <c r="R58" s="7"/>
      <c r="S58" s="138" t="s">
        <v>24</v>
      </c>
      <c r="T58" s="72" t="s">
        <v>368</v>
      </c>
    </row>
    <row r="59" spans="1:20" ht="61.5" customHeight="1" thickTop="1" thickBot="1">
      <c r="A59" s="101">
        <v>12</v>
      </c>
      <c r="B59" s="100" t="s">
        <v>324</v>
      </c>
      <c r="C59" s="9" t="s">
        <v>14</v>
      </c>
      <c r="D59" s="9" t="s">
        <v>114</v>
      </c>
      <c r="E59" s="6" t="s">
        <v>116</v>
      </c>
      <c r="F59" s="6">
        <v>1400</v>
      </c>
      <c r="G59" s="12" t="s">
        <v>115</v>
      </c>
      <c r="H59" s="9">
        <v>30174179000</v>
      </c>
      <c r="I59" s="11" t="s">
        <v>115</v>
      </c>
      <c r="J59" s="9">
        <v>18</v>
      </c>
      <c r="K59" s="11" t="s">
        <v>90</v>
      </c>
      <c r="L59" s="68" t="s">
        <v>109</v>
      </c>
      <c r="M59" s="47">
        <v>26839290352</v>
      </c>
      <c r="N59" s="68" t="s">
        <v>109</v>
      </c>
      <c r="O59" s="47">
        <v>19145351265</v>
      </c>
      <c r="P59" s="7">
        <f>SUM(M59+O59)</f>
        <v>45984641617</v>
      </c>
      <c r="Q59" s="7" t="s">
        <v>97</v>
      </c>
      <c r="R59" s="23"/>
      <c r="S59" s="102"/>
      <c r="T59" s="97" t="s">
        <v>98</v>
      </c>
    </row>
    <row r="60" spans="1:20" ht="61.5" customHeight="1" thickTop="1" thickBot="1">
      <c r="A60" s="101">
        <v>13</v>
      </c>
      <c r="B60" s="100" t="s">
        <v>119</v>
      </c>
      <c r="C60" s="6" t="s">
        <v>120</v>
      </c>
      <c r="D60" s="9" t="s">
        <v>17</v>
      </c>
      <c r="E60" s="6" t="s">
        <v>29</v>
      </c>
      <c r="F60" s="12" t="s">
        <v>121</v>
      </c>
      <c r="G60" s="12" t="s">
        <v>122</v>
      </c>
      <c r="H60" s="9">
        <f>4518621248+1124620682</f>
        <v>5643241930</v>
      </c>
      <c r="I60" s="12" t="s">
        <v>123</v>
      </c>
      <c r="J60" s="6">
        <v>6</v>
      </c>
      <c r="K60" s="24" t="s">
        <v>124</v>
      </c>
      <c r="L60" s="68" t="s">
        <v>109</v>
      </c>
      <c r="M60" s="47">
        <v>5233084075</v>
      </c>
      <c r="N60" s="7">
        <v>4</v>
      </c>
      <c r="O60" s="47">
        <v>360413953</v>
      </c>
      <c r="P60" s="7">
        <f>SUM(M60+O60)</f>
        <v>5593498028</v>
      </c>
      <c r="Q60" s="7" t="s">
        <v>99</v>
      </c>
      <c r="R60" s="23"/>
      <c r="S60" s="102"/>
      <c r="T60" s="50" t="s">
        <v>100</v>
      </c>
    </row>
    <row r="61" spans="1:20" ht="69" customHeight="1" thickTop="1" thickBot="1">
      <c r="A61" s="144" t="s">
        <v>288</v>
      </c>
      <c r="B61" s="145"/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5"/>
    </row>
    <row r="62" spans="1:20" ht="30.75" customHeight="1" thickTop="1" thickBot="1">
      <c r="A62" s="177">
        <v>1</v>
      </c>
      <c r="B62" s="179" t="s">
        <v>51</v>
      </c>
      <c r="C62" s="181" t="s">
        <v>61</v>
      </c>
      <c r="D62" s="181" t="s">
        <v>52</v>
      </c>
      <c r="E62" s="181" t="s">
        <v>52</v>
      </c>
      <c r="F62" s="194">
        <v>432366</v>
      </c>
      <c r="G62" s="210" t="s">
        <v>131</v>
      </c>
      <c r="H62" s="4">
        <v>268927435669</v>
      </c>
      <c r="I62" s="203" t="s">
        <v>53</v>
      </c>
      <c r="J62" s="214" t="s">
        <v>58</v>
      </c>
      <c r="K62" s="205">
        <v>0.99</v>
      </c>
      <c r="L62" s="183">
        <v>5</v>
      </c>
      <c r="M62" s="105" t="s">
        <v>300</v>
      </c>
      <c r="N62" s="183">
        <v>0</v>
      </c>
      <c r="O62" s="208" t="s">
        <v>302</v>
      </c>
      <c r="P62" s="105" t="s">
        <v>300</v>
      </c>
      <c r="Q62" s="183" t="str">
        <f>J62</f>
        <v>420روز</v>
      </c>
      <c r="R62" s="174"/>
      <c r="S62" s="252"/>
      <c r="T62" s="249" t="s">
        <v>347</v>
      </c>
    </row>
    <row r="63" spans="1:20" ht="30.75" customHeight="1" thickTop="1" thickBot="1">
      <c r="A63" s="178"/>
      <c r="B63" s="180"/>
      <c r="C63" s="182"/>
      <c r="D63" s="182"/>
      <c r="E63" s="182"/>
      <c r="F63" s="244"/>
      <c r="G63" s="245"/>
      <c r="H63" s="17" t="s">
        <v>54</v>
      </c>
      <c r="I63" s="246"/>
      <c r="J63" s="247"/>
      <c r="K63" s="248"/>
      <c r="L63" s="184"/>
      <c r="M63" s="104" t="s">
        <v>301</v>
      </c>
      <c r="N63" s="184"/>
      <c r="O63" s="251"/>
      <c r="P63" s="104" t="s">
        <v>301</v>
      </c>
      <c r="Q63" s="207"/>
      <c r="R63" s="175"/>
      <c r="S63" s="253"/>
      <c r="T63" s="250"/>
    </row>
    <row r="64" spans="1:20" ht="64.5" customHeight="1" thickTop="1" thickBot="1">
      <c r="A64" s="101">
        <v>2</v>
      </c>
      <c r="B64" s="100" t="s">
        <v>274</v>
      </c>
      <c r="C64" s="41" t="s">
        <v>11</v>
      </c>
      <c r="D64" s="9" t="s">
        <v>16</v>
      </c>
      <c r="E64" s="6" t="s">
        <v>25</v>
      </c>
      <c r="F64" s="6">
        <v>432330</v>
      </c>
      <c r="G64" s="12" t="s">
        <v>20</v>
      </c>
      <c r="H64" s="9">
        <v>390000000000</v>
      </c>
      <c r="I64" s="11" t="s">
        <v>95</v>
      </c>
      <c r="J64" s="9">
        <v>14</v>
      </c>
      <c r="K64" s="5">
        <v>1</v>
      </c>
      <c r="L64" s="7">
        <v>29</v>
      </c>
      <c r="M64" s="7">
        <v>370481638000</v>
      </c>
      <c r="N64" s="7">
        <v>2</v>
      </c>
      <c r="O64" s="7">
        <v>18406479140</v>
      </c>
      <c r="P64" s="7">
        <f>O64+M64</f>
        <v>388888117140</v>
      </c>
      <c r="Q64" s="7">
        <v>14</v>
      </c>
      <c r="R64" s="7">
        <v>14</v>
      </c>
      <c r="S64" s="136" t="s">
        <v>275</v>
      </c>
      <c r="T64" s="97" t="s">
        <v>276</v>
      </c>
    </row>
    <row r="65" spans="1:20" ht="61.5" customHeight="1" thickTop="1" thickBot="1">
      <c r="A65" s="101">
        <v>3</v>
      </c>
      <c r="B65" s="100" t="s">
        <v>277</v>
      </c>
      <c r="C65" s="25" t="s">
        <v>130</v>
      </c>
      <c r="D65" s="9" t="s">
        <v>16</v>
      </c>
      <c r="E65" s="9" t="s">
        <v>16</v>
      </c>
      <c r="F65" s="12" t="s">
        <v>135</v>
      </c>
      <c r="G65" s="12" t="s">
        <v>136</v>
      </c>
      <c r="H65" s="9">
        <v>90000000000</v>
      </c>
      <c r="I65" s="12" t="s">
        <v>136</v>
      </c>
      <c r="J65" s="6">
        <v>7</v>
      </c>
      <c r="K65" s="11" t="s">
        <v>90</v>
      </c>
      <c r="L65" s="69">
        <v>15</v>
      </c>
      <c r="M65" s="7">
        <v>94433184000</v>
      </c>
      <c r="N65" s="7"/>
      <c r="O65" s="7">
        <v>698602000</v>
      </c>
      <c r="P65" s="7">
        <f>SUM(M65+O65)</f>
        <v>95131786000</v>
      </c>
      <c r="Q65" s="7"/>
      <c r="R65" s="23"/>
      <c r="S65" s="102"/>
      <c r="T65" s="72"/>
    </row>
    <row r="66" spans="1:20" s="14" customFormat="1" ht="26.25" hidden="1" customHeight="1" thickTop="1" thickBot="1">
      <c r="A66" s="176" t="s">
        <v>318</v>
      </c>
      <c r="B66" s="176"/>
      <c r="C66" s="176"/>
      <c r="D66" s="176"/>
      <c r="E66" s="176"/>
      <c r="F66" s="176"/>
      <c r="G66" s="176"/>
      <c r="H66" s="176"/>
      <c r="I66" s="176"/>
      <c r="J66" s="176"/>
      <c r="K66" s="176"/>
      <c r="L66" s="176"/>
      <c r="M66" s="176"/>
      <c r="N66" s="176"/>
      <c r="O66" s="176"/>
      <c r="P66" s="176"/>
      <c r="Q66" s="176"/>
      <c r="R66" s="176"/>
      <c r="S66" s="176"/>
      <c r="T66" s="176"/>
    </row>
    <row r="67" spans="1:20" ht="69" customHeight="1" thickTop="1" thickBot="1">
      <c r="A67" s="144" t="s">
        <v>410</v>
      </c>
      <c r="B67" s="145"/>
      <c r="C67" s="145"/>
      <c r="D67" s="145"/>
      <c r="E67" s="145"/>
      <c r="F67" s="145"/>
      <c r="G67" s="145"/>
      <c r="H67" s="145"/>
      <c r="I67" s="145"/>
      <c r="J67" s="145"/>
      <c r="K67" s="145"/>
      <c r="L67" s="145"/>
      <c r="M67" s="145"/>
      <c r="N67" s="145"/>
      <c r="O67" s="145"/>
      <c r="P67" s="145"/>
      <c r="Q67" s="145"/>
      <c r="R67" s="145"/>
      <c r="S67" s="145"/>
      <c r="T67" s="145"/>
    </row>
    <row r="68" spans="1:20" ht="30.75" customHeight="1" thickTop="1" thickBot="1">
      <c r="A68" s="177">
        <v>1</v>
      </c>
      <c r="B68" s="235" t="s">
        <v>292</v>
      </c>
      <c r="C68" s="237" t="s">
        <v>293</v>
      </c>
      <c r="D68" s="61" t="s">
        <v>294</v>
      </c>
      <c r="E68" s="103" t="s">
        <v>295</v>
      </c>
      <c r="F68" s="12"/>
      <c r="G68" s="73" t="s">
        <v>296</v>
      </c>
      <c r="H68" s="9">
        <v>96356213780</v>
      </c>
      <c r="I68" s="73" t="s">
        <v>296</v>
      </c>
      <c r="J68" s="6">
        <v>14</v>
      </c>
      <c r="K68" s="5">
        <v>0.99</v>
      </c>
      <c r="L68" s="239" t="s">
        <v>158</v>
      </c>
      <c r="M68" s="240"/>
      <c r="N68" s="240"/>
      <c r="O68" s="241"/>
      <c r="P68" s="7">
        <f>H68</f>
        <v>96356213780</v>
      </c>
      <c r="Q68" s="7">
        <v>14</v>
      </c>
      <c r="R68" s="7">
        <v>14</v>
      </c>
      <c r="S68" s="136" t="s">
        <v>296</v>
      </c>
      <c r="T68" s="249" t="s">
        <v>347</v>
      </c>
    </row>
    <row r="69" spans="1:20" ht="30.75" customHeight="1" thickTop="1" thickBot="1">
      <c r="A69" s="186"/>
      <c r="B69" s="236"/>
      <c r="C69" s="238"/>
      <c r="D69" s="61" t="s">
        <v>294</v>
      </c>
      <c r="E69" s="103" t="s">
        <v>295</v>
      </c>
      <c r="F69" s="12"/>
      <c r="G69" s="73" t="s">
        <v>297</v>
      </c>
      <c r="H69" s="9">
        <v>232421252083</v>
      </c>
      <c r="I69" s="73" t="s">
        <v>297</v>
      </c>
      <c r="J69" s="6">
        <v>19</v>
      </c>
      <c r="K69" s="5">
        <v>0.99</v>
      </c>
      <c r="L69" s="239" t="s">
        <v>159</v>
      </c>
      <c r="M69" s="240"/>
      <c r="N69" s="240"/>
      <c r="O69" s="241"/>
      <c r="P69" s="7"/>
      <c r="Q69" s="7">
        <v>19</v>
      </c>
      <c r="R69" s="7"/>
      <c r="S69" s="138" t="s">
        <v>297</v>
      </c>
      <c r="T69" s="250"/>
    </row>
    <row r="70" spans="1:20" ht="67.5" customHeight="1" thickTop="1" thickBot="1">
      <c r="A70" s="171" t="s">
        <v>304</v>
      </c>
      <c r="B70" s="171"/>
      <c r="C70" s="171"/>
      <c r="D70" s="171"/>
      <c r="E70" s="171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  <c r="T70" s="171"/>
    </row>
    <row r="71" spans="1:20" s="92" customFormat="1" ht="42" customHeight="1" thickTop="1" thickBot="1">
      <c r="A71" s="146" t="s">
        <v>0</v>
      </c>
      <c r="B71" s="148" t="s">
        <v>272</v>
      </c>
      <c r="C71" s="163" t="s">
        <v>1</v>
      </c>
      <c r="D71" s="153" t="s">
        <v>2</v>
      </c>
      <c r="E71" s="153" t="s">
        <v>5</v>
      </c>
      <c r="F71" s="153" t="s">
        <v>3</v>
      </c>
      <c r="G71" s="153" t="s">
        <v>4</v>
      </c>
      <c r="H71" s="153" t="s">
        <v>236</v>
      </c>
      <c r="I71" s="153" t="s">
        <v>6</v>
      </c>
      <c r="J71" s="153" t="s">
        <v>7</v>
      </c>
      <c r="K71" s="155" t="s">
        <v>161</v>
      </c>
      <c r="L71" s="161" t="s">
        <v>82</v>
      </c>
      <c r="M71" s="162"/>
      <c r="N71" s="165" t="s">
        <v>137</v>
      </c>
      <c r="O71" s="152"/>
      <c r="P71" s="157" t="s">
        <v>140</v>
      </c>
      <c r="Q71" s="150" t="s">
        <v>85</v>
      </c>
      <c r="R71" s="151"/>
      <c r="S71" s="151"/>
      <c r="T71" s="151"/>
    </row>
    <row r="72" spans="1:20" s="92" customFormat="1" ht="42" customHeight="1" thickTop="1" thickBot="1">
      <c r="A72" s="147"/>
      <c r="B72" s="149"/>
      <c r="C72" s="164"/>
      <c r="D72" s="154"/>
      <c r="E72" s="154"/>
      <c r="F72" s="154"/>
      <c r="G72" s="154"/>
      <c r="H72" s="154"/>
      <c r="I72" s="154"/>
      <c r="J72" s="154"/>
      <c r="K72" s="156"/>
      <c r="L72" s="93" t="s">
        <v>48</v>
      </c>
      <c r="M72" s="94" t="s">
        <v>47</v>
      </c>
      <c r="N72" s="99" t="s">
        <v>138</v>
      </c>
      <c r="O72" s="99" t="s">
        <v>139</v>
      </c>
      <c r="P72" s="158"/>
      <c r="Q72" s="95" t="s">
        <v>86</v>
      </c>
      <c r="R72" s="95" t="s">
        <v>88</v>
      </c>
      <c r="S72" s="95" t="s">
        <v>155</v>
      </c>
      <c r="T72" s="95" t="s">
        <v>87</v>
      </c>
    </row>
    <row r="73" spans="1:20" customFormat="1" ht="130.5" customHeight="1" thickTop="1" thickBot="1">
      <c r="A73" s="80">
        <v>1</v>
      </c>
      <c r="B73" s="110" t="s">
        <v>268</v>
      </c>
      <c r="C73" s="89" t="s">
        <v>229</v>
      </c>
      <c r="D73" s="61" t="s">
        <v>230</v>
      </c>
      <c r="E73" s="61" t="s">
        <v>265</v>
      </c>
      <c r="F73" s="73" t="s">
        <v>269</v>
      </c>
      <c r="G73" s="90" t="s">
        <v>270</v>
      </c>
      <c r="H73" s="61">
        <v>300000000</v>
      </c>
      <c r="I73" s="63" t="str">
        <f>G73</f>
        <v>1372/5/14</v>
      </c>
      <c r="J73" s="62" t="s">
        <v>160</v>
      </c>
      <c r="K73" s="91" t="s">
        <v>173</v>
      </c>
      <c r="L73" s="68" t="s">
        <v>109</v>
      </c>
      <c r="M73" s="64">
        <v>369486872</v>
      </c>
      <c r="N73" s="68" t="s">
        <v>109</v>
      </c>
      <c r="O73" s="64"/>
      <c r="P73" s="64">
        <v>369486872</v>
      </c>
      <c r="Q73" s="64"/>
      <c r="R73" s="65"/>
      <c r="S73" s="102"/>
      <c r="T73" s="72"/>
    </row>
    <row r="74" spans="1:20" customFormat="1" ht="130.5" customHeight="1" thickTop="1" thickBot="1">
      <c r="A74" s="60">
        <v>2</v>
      </c>
      <c r="B74" s="100" t="s">
        <v>264</v>
      </c>
      <c r="C74" s="81" t="s">
        <v>229</v>
      </c>
      <c r="D74" s="82" t="s">
        <v>230</v>
      </c>
      <c r="E74" s="81" t="s">
        <v>265</v>
      </c>
      <c r="F74" s="83" t="s">
        <v>266</v>
      </c>
      <c r="G74" s="84" t="s">
        <v>267</v>
      </c>
      <c r="H74" s="82">
        <v>310736000</v>
      </c>
      <c r="I74" s="85" t="str">
        <f>G74</f>
        <v>1372/6/8</v>
      </c>
      <c r="J74" s="81" t="s">
        <v>182</v>
      </c>
      <c r="K74" s="86" t="s">
        <v>173</v>
      </c>
      <c r="L74" s="68" t="s">
        <v>109</v>
      </c>
      <c r="M74" s="87">
        <v>229369100</v>
      </c>
      <c r="N74" s="68" t="s">
        <v>109</v>
      </c>
      <c r="O74" s="87"/>
      <c r="P74" s="87">
        <f t="shared" ref="P74:P98" si="2">O74+M74</f>
        <v>229369100</v>
      </c>
      <c r="Q74" s="87"/>
      <c r="R74" s="88"/>
      <c r="S74" s="102"/>
      <c r="T74" s="79"/>
    </row>
    <row r="75" spans="1:20" customFormat="1" ht="130.5" customHeight="1" thickTop="1" thickBot="1">
      <c r="A75" s="52">
        <v>3</v>
      </c>
      <c r="B75" s="100" t="s">
        <v>258</v>
      </c>
      <c r="C75" s="62" t="s">
        <v>175</v>
      </c>
      <c r="D75" s="61" t="s">
        <v>259</v>
      </c>
      <c r="E75" s="62" t="s">
        <v>260</v>
      </c>
      <c r="F75" s="73" t="s">
        <v>261</v>
      </c>
      <c r="G75" s="55" t="s">
        <v>262</v>
      </c>
      <c r="H75" s="61">
        <v>1400000000</v>
      </c>
      <c r="I75" s="63" t="str">
        <f>G75</f>
        <v>1372/8/18</v>
      </c>
      <c r="J75" s="62" t="s">
        <v>263</v>
      </c>
      <c r="K75" s="57" t="s">
        <v>173</v>
      </c>
      <c r="L75" s="68" t="s">
        <v>109</v>
      </c>
      <c r="M75" s="64">
        <v>1285438736</v>
      </c>
      <c r="N75" s="68" t="s">
        <v>109</v>
      </c>
      <c r="O75" s="64"/>
      <c r="P75" s="58">
        <f t="shared" si="2"/>
        <v>1285438736</v>
      </c>
      <c r="Q75" s="74"/>
      <c r="R75" s="65"/>
      <c r="S75" s="102"/>
      <c r="T75" s="72"/>
    </row>
    <row r="76" spans="1:20" customFormat="1" ht="130.5" customHeight="1" thickTop="1" thickBot="1">
      <c r="A76" s="60">
        <v>4</v>
      </c>
      <c r="B76" s="100" t="s">
        <v>253</v>
      </c>
      <c r="C76" s="61" t="s">
        <v>229</v>
      </c>
      <c r="D76" s="61" t="s">
        <v>230</v>
      </c>
      <c r="E76" s="62" t="s">
        <v>247</v>
      </c>
      <c r="F76" s="62">
        <v>9394</v>
      </c>
      <c r="G76" s="55" t="s">
        <v>254</v>
      </c>
      <c r="H76" s="61">
        <v>1718640000</v>
      </c>
      <c r="I76" s="63" t="str">
        <f>G76</f>
        <v>1372/11/13</v>
      </c>
      <c r="J76" s="61" t="s">
        <v>182</v>
      </c>
      <c r="K76" s="57" t="s">
        <v>173</v>
      </c>
      <c r="L76" s="68" t="s">
        <v>109</v>
      </c>
      <c r="M76" s="64">
        <v>1123542250</v>
      </c>
      <c r="N76" s="68" t="s">
        <v>109</v>
      </c>
      <c r="O76" s="64"/>
      <c r="P76" s="58">
        <f t="shared" si="2"/>
        <v>1123542250</v>
      </c>
      <c r="Q76" s="64"/>
      <c r="R76" s="65"/>
      <c r="S76" s="102"/>
      <c r="T76" s="72"/>
    </row>
    <row r="77" spans="1:20" customFormat="1" ht="130.5" customHeight="1" thickTop="1" thickBot="1">
      <c r="A77" s="60">
        <v>5</v>
      </c>
      <c r="B77" s="100" t="s">
        <v>209</v>
      </c>
      <c r="C77" s="61" t="s">
        <v>175</v>
      </c>
      <c r="D77" s="61" t="s">
        <v>201</v>
      </c>
      <c r="E77" s="66" t="s">
        <v>206</v>
      </c>
      <c r="F77" s="62">
        <v>48710</v>
      </c>
      <c r="G77" s="55" t="s">
        <v>210</v>
      </c>
      <c r="H77" s="61">
        <v>1000000000</v>
      </c>
      <c r="I77" s="55" t="s">
        <v>210</v>
      </c>
      <c r="J77" s="61" t="s">
        <v>211</v>
      </c>
      <c r="K77" s="57" t="s">
        <v>173</v>
      </c>
      <c r="L77" s="68" t="s">
        <v>109</v>
      </c>
      <c r="M77" s="64">
        <v>8610141414</v>
      </c>
      <c r="N77" s="68" t="s">
        <v>109</v>
      </c>
      <c r="O77" s="64">
        <v>536446151</v>
      </c>
      <c r="P77" s="58">
        <f t="shared" si="2"/>
        <v>9146587565</v>
      </c>
      <c r="Q77" s="64"/>
      <c r="R77" s="65"/>
      <c r="S77" s="102"/>
      <c r="T77" s="72"/>
    </row>
    <row r="78" spans="1:20" customFormat="1" ht="130.5" customHeight="1" thickTop="1" thickBot="1">
      <c r="A78" s="52">
        <v>6</v>
      </c>
      <c r="B78" s="100" t="s">
        <v>251</v>
      </c>
      <c r="C78" s="61" t="s">
        <v>229</v>
      </c>
      <c r="D78" s="61" t="s">
        <v>230</v>
      </c>
      <c r="E78" s="62" t="s">
        <v>247</v>
      </c>
      <c r="F78" s="62">
        <v>4536</v>
      </c>
      <c r="G78" s="55" t="s">
        <v>252</v>
      </c>
      <c r="H78" s="61">
        <v>794880000</v>
      </c>
      <c r="I78" s="63" t="str">
        <f>G78</f>
        <v>1373/8/4</v>
      </c>
      <c r="J78" s="61" t="s">
        <v>242</v>
      </c>
      <c r="K78" s="57" t="s">
        <v>173</v>
      </c>
      <c r="L78" s="68" t="s">
        <v>109</v>
      </c>
      <c r="M78" s="64">
        <v>689442750</v>
      </c>
      <c r="N78" s="68" t="s">
        <v>109</v>
      </c>
      <c r="O78" s="64"/>
      <c r="P78" s="58">
        <f t="shared" si="2"/>
        <v>689442750</v>
      </c>
      <c r="Q78" s="64"/>
      <c r="R78" s="65"/>
      <c r="S78" s="102"/>
      <c r="T78" s="72"/>
    </row>
    <row r="79" spans="1:20" customFormat="1" ht="130.5" customHeight="1" thickTop="1" thickBot="1">
      <c r="A79" s="60">
        <v>7</v>
      </c>
      <c r="B79" s="100" t="s">
        <v>200</v>
      </c>
      <c r="C79" s="61" t="s">
        <v>175</v>
      </c>
      <c r="D79" s="61" t="s">
        <v>201</v>
      </c>
      <c r="E79" s="62" t="s">
        <v>202</v>
      </c>
      <c r="F79" s="62">
        <v>54004</v>
      </c>
      <c r="G79" s="55" t="s">
        <v>203</v>
      </c>
      <c r="H79" s="61">
        <v>500000000</v>
      </c>
      <c r="I79" s="63" t="str">
        <f>G79</f>
        <v>73/12/28</v>
      </c>
      <c r="J79" s="61" t="s">
        <v>204</v>
      </c>
      <c r="K79" s="57" t="s">
        <v>173</v>
      </c>
      <c r="L79" s="68" t="s">
        <v>109</v>
      </c>
      <c r="M79" s="64">
        <v>508485661</v>
      </c>
      <c r="N79" s="68" t="s">
        <v>109</v>
      </c>
      <c r="O79" s="64">
        <v>583170717</v>
      </c>
      <c r="P79" s="58">
        <f t="shared" si="2"/>
        <v>1091656378</v>
      </c>
      <c r="Q79" s="64"/>
      <c r="R79" s="65"/>
      <c r="S79" s="102"/>
      <c r="T79" s="72"/>
    </row>
    <row r="80" spans="1:20" customFormat="1" ht="130.5" customHeight="1" thickTop="1" thickBot="1">
      <c r="A80" s="80">
        <v>8</v>
      </c>
      <c r="B80" s="100" t="s">
        <v>255</v>
      </c>
      <c r="C80" s="61" t="s">
        <v>229</v>
      </c>
      <c r="D80" s="61" t="s">
        <v>230</v>
      </c>
      <c r="E80" s="62" t="s">
        <v>247</v>
      </c>
      <c r="F80" s="62">
        <v>292</v>
      </c>
      <c r="G80" s="55" t="s">
        <v>256</v>
      </c>
      <c r="H80" s="61">
        <v>120000000</v>
      </c>
      <c r="I80" s="63" t="str">
        <f>G80</f>
        <v>1374/1/20</v>
      </c>
      <c r="J80" s="61" t="s">
        <v>257</v>
      </c>
      <c r="K80" s="57" t="s">
        <v>173</v>
      </c>
      <c r="L80" s="68" t="s">
        <v>109</v>
      </c>
      <c r="M80" s="64">
        <v>120000000</v>
      </c>
      <c r="N80" s="68" t="s">
        <v>109</v>
      </c>
      <c r="O80" s="64"/>
      <c r="P80" s="58">
        <f t="shared" si="2"/>
        <v>120000000</v>
      </c>
      <c r="Q80" s="64"/>
      <c r="R80" s="65"/>
      <c r="S80" s="102"/>
      <c r="T80" s="72"/>
    </row>
    <row r="81" spans="1:20" customFormat="1" ht="130.5" customHeight="1" thickTop="1" thickBot="1">
      <c r="A81" s="60">
        <v>9</v>
      </c>
      <c r="B81" s="100" t="s">
        <v>221</v>
      </c>
      <c r="C81" s="61" t="s">
        <v>213</v>
      </c>
      <c r="D81" s="61" t="s">
        <v>201</v>
      </c>
      <c r="E81" s="62" t="s">
        <v>202</v>
      </c>
      <c r="F81" s="62">
        <v>16139</v>
      </c>
      <c r="G81" s="55" t="s">
        <v>222</v>
      </c>
      <c r="H81" s="61">
        <v>1000000000</v>
      </c>
      <c r="I81" s="63" t="str">
        <f>G81</f>
        <v>1374/5/4</v>
      </c>
      <c r="J81" s="61" t="s">
        <v>219</v>
      </c>
      <c r="K81" s="57" t="s">
        <v>173</v>
      </c>
      <c r="L81" s="68" t="s">
        <v>109</v>
      </c>
      <c r="M81" s="64">
        <v>1062414085</v>
      </c>
      <c r="N81" s="68" t="s">
        <v>109</v>
      </c>
      <c r="O81" s="64">
        <v>1370914915</v>
      </c>
      <c r="P81" s="58">
        <f t="shared" si="2"/>
        <v>2433329000</v>
      </c>
      <c r="Q81" s="64"/>
      <c r="R81" s="65"/>
      <c r="S81" s="102"/>
      <c r="T81" s="72"/>
    </row>
    <row r="82" spans="1:20" customFormat="1" ht="130.5" customHeight="1" thickTop="1" thickBot="1">
      <c r="A82" s="52">
        <v>10</v>
      </c>
      <c r="B82" s="27" t="s">
        <v>167</v>
      </c>
      <c r="C82" s="53" t="s">
        <v>168</v>
      </c>
      <c r="D82" s="53" t="s">
        <v>169</v>
      </c>
      <c r="E82" s="54" t="s">
        <v>27</v>
      </c>
      <c r="F82" s="54" t="s">
        <v>170</v>
      </c>
      <c r="G82" s="55" t="s">
        <v>171</v>
      </c>
      <c r="H82" s="53">
        <v>200000000</v>
      </c>
      <c r="I82" s="56" t="s">
        <v>171</v>
      </c>
      <c r="J82" s="53" t="s">
        <v>172</v>
      </c>
      <c r="K82" s="57" t="s">
        <v>173</v>
      </c>
      <c r="L82" s="68" t="s">
        <v>109</v>
      </c>
      <c r="M82" s="58">
        <v>210536590</v>
      </c>
      <c r="N82" s="68" t="s">
        <v>109</v>
      </c>
      <c r="O82" s="58"/>
      <c r="P82" s="58">
        <f t="shared" si="2"/>
        <v>210536590</v>
      </c>
      <c r="Q82" s="58"/>
      <c r="R82" s="59"/>
      <c r="S82" s="102"/>
      <c r="T82" s="72"/>
    </row>
    <row r="83" spans="1:20" customFormat="1" ht="130.5" customHeight="1" thickTop="1" thickBot="1">
      <c r="A83" s="60">
        <v>11</v>
      </c>
      <c r="B83" s="100" t="s">
        <v>174</v>
      </c>
      <c r="C83" s="61" t="s">
        <v>175</v>
      </c>
      <c r="D83" s="61" t="s">
        <v>176</v>
      </c>
      <c r="E83" s="62" t="s">
        <v>177</v>
      </c>
      <c r="F83" s="62">
        <v>1020</v>
      </c>
      <c r="G83" s="55" t="s">
        <v>178</v>
      </c>
      <c r="H83" s="61">
        <v>900000000</v>
      </c>
      <c r="I83" s="63" t="str">
        <f t="shared" ref="I83:I88" si="3">G83</f>
        <v>1374/9/22</v>
      </c>
      <c r="J83" s="61" t="s">
        <v>179</v>
      </c>
      <c r="K83" s="57" t="s">
        <v>173</v>
      </c>
      <c r="L83" s="68" t="s">
        <v>109</v>
      </c>
      <c r="M83" s="64">
        <v>1126210350</v>
      </c>
      <c r="N83" s="68" t="s">
        <v>109</v>
      </c>
      <c r="O83" s="48"/>
      <c r="P83" s="58">
        <f t="shared" si="2"/>
        <v>1126210350</v>
      </c>
      <c r="Q83" s="64"/>
      <c r="R83" s="65"/>
      <c r="S83" s="102"/>
      <c r="T83" s="72"/>
    </row>
    <row r="84" spans="1:20" customFormat="1" ht="130.5" customHeight="1" thickTop="1" thickBot="1">
      <c r="A84" s="60">
        <v>12</v>
      </c>
      <c r="B84" s="100" t="s">
        <v>225</v>
      </c>
      <c r="C84" s="61" t="s">
        <v>226</v>
      </c>
      <c r="D84" s="61" t="s">
        <v>201</v>
      </c>
      <c r="E84" s="62" t="s">
        <v>202</v>
      </c>
      <c r="F84" s="62">
        <v>35634</v>
      </c>
      <c r="G84" s="55" t="s">
        <v>224</v>
      </c>
      <c r="H84" s="61">
        <v>290000000</v>
      </c>
      <c r="I84" s="63" t="str">
        <f t="shared" si="3"/>
        <v>1374/9/27</v>
      </c>
      <c r="J84" s="61" t="s">
        <v>227</v>
      </c>
      <c r="K84" s="57" t="s">
        <v>173</v>
      </c>
      <c r="L84" s="68" t="s">
        <v>109</v>
      </c>
      <c r="M84" s="64">
        <v>309538267</v>
      </c>
      <c r="N84" s="68" t="s">
        <v>109</v>
      </c>
      <c r="O84" s="64">
        <v>572130809</v>
      </c>
      <c r="P84" s="58">
        <f t="shared" si="2"/>
        <v>881669076</v>
      </c>
      <c r="Q84" s="64"/>
      <c r="R84" s="65"/>
      <c r="S84" s="102"/>
      <c r="T84" s="72"/>
    </row>
    <row r="85" spans="1:20" customFormat="1" ht="130.5" customHeight="1" thickTop="1" thickBot="1">
      <c r="A85" s="52">
        <v>13</v>
      </c>
      <c r="B85" s="100" t="s">
        <v>223</v>
      </c>
      <c r="C85" s="61" t="s">
        <v>213</v>
      </c>
      <c r="D85" s="61" t="s">
        <v>201</v>
      </c>
      <c r="E85" s="62" t="s">
        <v>202</v>
      </c>
      <c r="F85" s="62">
        <v>35482</v>
      </c>
      <c r="G85" s="55" t="s">
        <v>224</v>
      </c>
      <c r="H85" s="61">
        <v>290000000</v>
      </c>
      <c r="I85" s="63" t="str">
        <f t="shared" si="3"/>
        <v>1374/9/27</v>
      </c>
      <c r="J85" s="61" t="s">
        <v>160</v>
      </c>
      <c r="K85" s="57" t="s">
        <v>173</v>
      </c>
      <c r="L85" s="68" t="s">
        <v>109</v>
      </c>
      <c r="M85" s="64">
        <v>380625000</v>
      </c>
      <c r="N85" s="68" t="s">
        <v>109</v>
      </c>
      <c r="O85" s="64">
        <v>730201475</v>
      </c>
      <c r="P85" s="58">
        <f t="shared" si="2"/>
        <v>1110826475</v>
      </c>
      <c r="Q85" s="64"/>
      <c r="R85" s="65"/>
      <c r="S85" s="102"/>
      <c r="T85" s="72"/>
    </row>
    <row r="86" spans="1:20" customFormat="1" ht="130.5" customHeight="1" thickTop="1" thickBot="1">
      <c r="A86" s="60">
        <v>14</v>
      </c>
      <c r="B86" s="100" t="s">
        <v>216</v>
      </c>
      <c r="C86" s="61" t="s">
        <v>217</v>
      </c>
      <c r="D86" s="61" t="s">
        <v>201</v>
      </c>
      <c r="E86" s="62" t="s">
        <v>202</v>
      </c>
      <c r="F86" s="62">
        <v>35949</v>
      </c>
      <c r="G86" s="55" t="s">
        <v>218</v>
      </c>
      <c r="H86" s="61">
        <v>295000000</v>
      </c>
      <c r="I86" s="63" t="str">
        <f t="shared" si="3"/>
        <v>1374/9/30</v>
      </c>
      <c r="J86" s="61" t="s">
        <v>219</v>
      </c>
      <c r="K86" s="57" t="s">
        <v>173</v>
      </c>
      <c r="L86" s="68" t="s">
        <v>109</v>
      </c>
      <c r="M86" s="64">
        <v>803936715</v>
      </c>
      <c r="N86" s="68" t="s">
        <v>109</v>
      </c>
      <c r="O86" s="64">
        <v>675362464</v>
      </c>
      <c r="P86" s="58">
        <f t="shared" si="2"/>
        <v>1479299179</v>
      </c>
      <c r="Q86" s="64" t="s">
        <v>220</v>
      </c>
      <c r="R86" s="65"/>
      <c r="S86" s="102"/>
      <c r="T86" s="72"/>
    </row>
    <row r="87" spans="1:20" customFormat="1" ht="130.5" customHeight="1" thickTop="1" thickBot="1">
      <c r="A87" s="80">
        <v>15</v>
      </c>
      <c r="B87" s="100" t="s">
        <v>249</v>
      </c>
      <c r="C87" s="61" t="s">
        <v>229</v>
      </c>
      <c r="D87" s="61" t="s">
        <v>230</v>
      </c>
      <c r="E87" s="62" t="s">
        <v>247</v>
      </c>
      <c r="F87" s="62">
        <v>8569</v>
      </c>
      <c r="G87" s="55" t="s">
        <v>250</v>
      </c>
      <c r="H87" s="61">
        <v>3940000000</v>
      </c>
      <c r="I87" s="63" t="str">
        <f t="shared" si="3"/>
        <v>1374/12/4</v>
      </c>
      <c r="J87" s="61" t="s">
        <v>244</v>
      </c>
      <c r="K87" s="57" t="s">
        <v>173</v>
      </c>
      <c r="L87" s="68" t="s">
        <v>109</v>
      </c>
      <c r="M87" s="64">
        <v>4301545600</v>
      </c>
      <c r="N87" s="68" t="s">
        <v>109</v>
      </c>
      <c r="O87" s="64"/>
      <c r="P87" s="58">
        <f t="shared" si="2"/>
        <v>4301545600</v>
      </c>
      <c r="Q87" s="64" t="s">
        <v>220</v>
      </c>
      <c r="R87" s="65"/>
      <c r="S87" s="102"/>
      <c r="T87" s="72"/>
    </row>
    <row r="88" spans="1:20" customFormat="1" ht="130.5" customHeight="1" thickTop="1" thickBot="1">
      <c r="A88" s="60">
        <v>16</v>
      </c>
      <c r="B88" s="100" t="s">
        <v>245</v>
      </c>
      <c r="C88" s="61" t="s">
        <v>246</v>
      </c>
      <c r="D88" s="61" t="s">
        <v>230</v>
      </c>
      <c r="E88" s="62" t="s">
        <v>247</v>
      </c>
      <c r="F88" s="62">
        <v>8514</v>
      </c>
      <c r="G88" s="55" t="s">
        <v>248</v>
      </c>
      <c r="H88" s="61">
        <v>250000000</v>
      </c>
      <c r="I88" s="63" t="str">
        <f t="shared" si="3"/>
        <v>1374/12/20</v>
      </c>
      <c r="J88" s="61" t="s">
        <v>182</v>
      </c>
      <c r="K88" s="57" t="s">
        <v>173</v>
      </c>
      <c r="L88" s="68" t="s">
        <v>109</v>
      </c>
      <c r="M88" s="64">
        <v>190000000</v>
      </c>
      <c r="N88" s="68" t="s">
        <v>109</v>
      </c>
      <c r="O88" s="64">
        <v>20748000</v>
      </c>
      <c r="P88" s="58">
        <f t="shared" si="2"/>
        <v>210748000</v>
      </c>
      <c r="Q88" s="64"/>
      <c r="R88" s="65"/>
      <c r="S88" s="102"/>
      <c r="T88" s="72"/>
    </row>
    <row r="89" spans="1:20" customFormat="1" ht="130.5" customHeight="1" thickTop="1" thickBot="1">
      <c r="A89" s="52">
        <v>17</v>
      </c>
      <c r="B89" s="100" t="s">
        <v>183</v>
      </c>
      <c r="C89" s="61" t="s">
        <v>151</v>
      </c>
      <c r="D89" s="61" t="s">
        <v>184</v>
      </c>
      <c r="E89" s="62" t="s">
        <v>185</v>
      </c>
      <c r="F89" s="62" t="s">
        <v>186</v>
      </c>
      <c r="G89" s="55" t="s">
        <v>187</v>
      </c>
      <c r="H89" s="61">
        <v>1262262428</v>
      </c>
      <c r="I89" s="55" t="s">
        <v>187</v>
      </c>
      <c r="J89" s="61" t="s">
        <v>188</v>
      </c>
      <c r="K89" s="57" t="s">
        <v>189</v>
      </c>
      <c r="L89" s="68" t="s">
        <v>109</v>
      </c>
      <c r="M89" s="64">
        <v>361502732</v>
      </c>
      <c r="N89" s="68" t="s">
        <v>109</v>
      </c>
      <c r="O89" s="64"/>
      <c r="P89" s="58">
        <f t="shared" si="2"/>
        <v>361502732</v>
      </c>
      <c r="Q89" s="64"/>
      <c r="R89" s="65"/>
      <c r="S89" s="102"/>
      <c r="T89" s="72"/>
    </row>
    <row r="90" spans="1:20" customFormat="1" ht="130.5" customHeight="1" thickTop="1" thickBot="1">
      <c r="A90" s="60">
        <v>18</v>
      </c>
      <c r="B90" s="100" t="s">
        <v>180</v>
      </c>
      <c r="C90" s="61" t="s">
        <v>175</v>
      </c>
      <c r="D90" s="61" t="s">
        <v>176</v>
      </c>
      <c r="E90" s="62" t="s">
        <v>177</v>
      </c>
      <c r="F90" s="62">
        <v>1427</v>
      </c>
      <c r="G90" s="55" t="s">
        <v>181</v>
      </c>
      <c r="H90" s="61">
        <v>1000000000</v>
      </c>
      <c r="I90" s="63" t="s">
        <v>181</v>
      </c>
      <c r="J90" s="61" t="s">
        <v>182</v>
      </c>
      <c r="K90" s="57" t="s">
        <v>173</v>
      </c>
      <c r="L90" s="68" t="s">
        <v>109</v>
      </c>
      <c r="M90" s="64">
        <v>1250000000</v>
      </c>
      <c r="N90" s="68" t="s">
        <v>109</v>
      </c>
      <c r="O90" s="64"/>
      <c r="P90" s="58">
        <f t="shared" si="2"/>
        <v>1250000000</v>
      </c>
      <c r="Q90" s="64"/>
      <c r="R90" s="65"/>
      <c r="S90" s="102"/>
      <c r="T90" s="72"/>
    </row>
    <row r="91" spans="1:20" customFormat="1" ht="130.5" customHeight="1" thickTop="1" thickBot="1">
      <c r="A91" s="60">
        <v>19</v>
      </c>
      <c r="B91" s="100" t="s">
        <v>212</v>
      </c>
      <c r="C91" s="61" t="s">
        <v>213</v>
      </c>
      <c r="D91" s="61" t="s">
        <v>201</v>
      </c>
      <c r="E91" s="62" t="s">
        <v>202</v>
      </c>
      <c r="F91" s="62">
        <v>31394</v>
      </c>
      <c r="G91" s="55" t="s">
        <v>214</v>
      </c>
      <c r="H91" s="61">
        <v>11760593542</v>
      </c>
      <c r="I91" s="63" t="str">
        <f t="shared" ref="I91:I98" si="4">G91</f>
        <v>1376/8/25</v>
      </c>
      <c r="J91" s="61" t="s">
        <v>215</v>
      </c>
      <c r="K91" s="57" t="s">
        <v>173</v>
      </c>
      <c r="L91" s="68" t="s">
        <v>109</v>
      </c>
      <c r="M91" s="64">
        <v>12034479146</v>
      </c>
      <c r="N91" s="68" t="s">
        <v>109</v>
      </c>
      <c r="O91" s="64"/>
      <c r="P91" s="58">
        <f t="shared" si="2"/>
        <v>12034479146</v>
      </c>
      <c r="Q91" s="64"/>
      <c r="R91" s="65"/>
      <c r="S91" s="102"/>
      <c r="T91" s="72"/>
    </row>
    <row r="92" spans="1:20" customFormat="1" ht="130.5" customHeight="1" thickTop="1" thickBot="1">
      <c r="A92" s="52">
        <v>20</v>
      </c>
      <c r="B92" s="100" t="s">
        <v>195</v>
      </c>
      <c r="C92" s="61" t="s">
        <v>175</v>
      </c>
      <c r="D92" s="61" t="s">
        <v>184</v>
      </c>
      <c r="E92" s="62" t="s">
        <v>196</v>
      </c>
      <c r="F92" s="62" t="s">
        <v>197</v>
      </c>
      <c r="G92" s="55" t="s">
        <v>198</v>
      </c>
      <c r="H92" s="61">
        <v>1777365322</v>
      </c>
      <c r="I92" s="63" t="str">
        <f t="shared" si="4"/>
        <v>1377/2/20</v>
      </c>
      <c r="J92" s="61" t="s">
        <v>199</v>
      </c>
      <c r="K92" s="57" t="s">
        <v>173</v>
      </c>
      <c r="L92" s="68" t="s">
        <v>109</v>
      </c>
      <c r="M92" s="64">
        <v>2082939635</v>
      </c>
      <c r="N92" s="68" t="s">
        <v>109</v>
      </c>
      <c r="O92" s="64"/>
      <c r="P92" s="58">
        <f t="shared" si="2"/>
        <v>2082939635</v>
      </c>
      <c r="Q92" s="64"/>
      <c r="R92" s="65"/>
      <c r="S92" s="102"/>
      <c r="T92" s="72"/>
    </row>
    <row r="93" spans="1:20" customFormat="1" ht="130.5" customHeight="1" thickTop="1" thickBot="1">
      <c r="A93" s="60">
        <v>21</v>
      </c>
      <c r="B93" s="100" t="s">
        <v>234</v>
      </c>
      <c r="C93" s="61" t="s">
        <v>217</v>
      </c>
      <c r="D93" s="61" t="s">
        <v>201</v>
      </c>
      <c r="E93" s="62" t="s">
        <v>202</v>
      </c>
      <c r="F93" s="62">
        <v>23062</v>
      </c>
      <c r="G93" s="55" t="s">
        <v>235</v>
      </c>
      <c r="H93" s="61">
        <v>4850763068</v>
      </c>
      <c r="I93" s="63" t="str">
        <f t="shared" si="4"/>
        <v>1377/7/9</v>
      </c>
      <c r="J93" s="61" t="s">
        <v>182</v>
      </c>
      <c r="K93" s="57" t="s">
        <v>173</v>
      </c>
      <c r="L93" s="68" t="s">
        <v>109</v>
      </c>
      <c r="M93" s="64"/>
      <c r="N93" s="68" t="s">
        <v>109</v>
      </c>
      <c r="O93" s="64"/>
      <c r="P93" s="58">
        <f t="shared" si="2"/>
        <v>0</v>
      </c>
      <c r="Q93" s="64" t="s">
        <v>220</v>
      </c>
      <c r="R93" s="65"/>
      <c r="S93" s="102"/>
      <c r="T93" s="72"/>
    </row>
    <row r="94" spans="1:20" customFormat="1" ht="130.5" customHeight="1" thickTop="1" thickBot="1">
      <c r="A94" s="80">
        <v>22</v>
      </c>
      <c r="B94" s="100" t="s">
        <v>190</v>
      </c>
      <c r="C94" s="61" t="s">
        <v>191</v>
      </c>
      <c r="D94" s="61" t="s">
        <v>192</v>
      </c>
      <c r="E94" s="62" t="s">
        <v>192</v>
      </c>
      <c r="F94" s="62">
        <v>77170</v>
      </c>
      <c r="G94" s="55" t="s">
        <v>193</v>
      </c>
      <c r="H94" s="61">
        <v>2380285359</v>
      </c>
      <c r="I94" s="63" t="str">
        <f t="shared" si="4"/>
        <v>1377/10/15</v>
      </c>
      <c r="J94" s="61" t="s">
        <v>194</v>
      </c>
      <c r="K94" s="57" t="s">
        <v>173</v>
      </c>
      <c r="L94" s="68" t="s">
        <v>109</v>
      </c>
      <c r="M94" s="64">
        <v>2291366785</v>
      </c>
      <c r="N94" s="68" t="s">
        <v>109</v>
      </c>
      <c r="O94" s="64"/>
      <c r="P94" s="58">
        <f t="shared" si="2"/>
        <v>2291366785</v>
      </c>
      <c r="Q94" s="64"/>
      <c r="R94" s="65"/>
      <c r="S94" s="102"/>
      <c r="T94" s="72"/>
    </row>
    <row r="95" spans="1:20" customFormat="1" ht="130.5" customHeight="1" thickTop="1" thickBot="1">
      <c r="A95" s="60">
        <v>23</v>
      </c>
      <c r="B95" s="100" t="s">
        <v>205</v>
      </c>
      <c r="C95" s="61" t="s">
        <v>175</v>
      </c>
      <c r="D95" s="61" t="s">
        <v>201</v>
      </c>
      <c r="E95" s="66" t="s">
        <v>206</v>
      </c>
      <c r="F95" s="62">
        <v>37370</v>
      </c>
      <c r="G95" s="55" t="s">
        <v>207</v>
      </c>
      <c r="H95" s="61">
        <v>732598950</v>
      </c>
      <c r="I95" s="63" t="str">
        <f t="shared" si="4"/>
        <v>1378/11/13</v>
      </c>
      <c r="J95" s="61" t="s">
        <v>208</v>
      </c>
      <c r="K95" s="57" t="s">
        <v>173</v>
      </c>
      <c r="L95" s="68" t="s">
        <v>109</v>
      </c>
      <c r="M95" s="64">
        <v>627216493</v>
      </c>
      <c r="N95" s="68" t="s">
        <v>109</v>
      </c>
      <c r="O95" s="64">
        <v>225850752</v>
      </c>
      <c r="P95" s="58">
        <f t="shared" si="2"/>
        <v>853067245</v>
      </c>
      <c r="Q95" s="64"/>
      <c r="R95" s="65"/>
      <c r="S95" s="102"/>
      <c r="T95" s="72"/>
    </row>
    <row r="96" spans="1:20" customFormat="1" ht="130.5" customHeight="1" thickTop="1" thickBot="1">
      <c r="A96" s="52">
        <v>24</v>
      </c>
      <c r="B96" s="100" t="s">
        <v>240</v>
      </c>
      <c r="C96" s="61" t="s">
        <v>229</v>
      </c>
      <c r="D96" s="61" t="s">
        <v>230</v>
      </c>
      <c r="E96" s="62" t="s">
        <v>231</v>
      </c>
      <c r="F96" s="62">
        <v>10175</v>
      </c>
      <c r="G96" s="55" t="s">
        <v>241</v>
      </c>
      <c r="H96" s="61">
        <v>3500000000</v>
      </c>
      <c r="I96" s="63" t="str">
        <f t="shared" si="4"/>
        <v>1377/12/25</v>
      </c>
      <c r="J96" s="61" t="s">
        <v>242</v>
      </c>
      <c r="K96" s="57" t="s">
        <v>173</v>
      </c>
      <c r="L96" s="68" t="s">
        <v>109</v>
      </c>
      <c r="M96" s="64">
        <v>25596922</v>
      </c>
      <c r="N96" s="68" t="s">
        <v>109</v>
      </c>
      <c r="O96" s="64">
        <v>245722797</v>
      </c>
      <c r="P96" s="58">
        <f t="shared" si="2"/>
        <v>271319719</v>
      </c>
      <c r="Q96" s="64"/>
      <c r="R96" s="65"/>
      <c r="S96" s="102"/>
      <c r="T96" s="72"/>
    </row>
    <row r="97" spans="1:20" customFormat="1" ht="130.5" customHeight="1" thickTop="1" thickBot="1">
      <c r="A97" s="60">
        <v>25</v>
      </c>
      <c r="B97" s="100" t="s">
        <v>243</v>
      </c>
      <c r="C97" s="61" t="s">
        <v>229</v>
      </c>
      <c r="D97" s="61" t="s">
        <v>230</v>
      </c>
      <c r="E97" s="62" t="s">
        <v>231</v>
      </c>
      <c r="F97" s="62">
        <v>10176</v>
      </c>
      <c r="G97" s="55" t="s">
        <v>241</v>
      </c>
      <c r="H97" s="61">
        <v>4000000000</v>
      </c>
      <c r="I97" s="63" t="str">
        <f t="shared" si="4"/>
        <v>1377/12/25</v>
      </c>
      <c r="J97" s="61" t="s">
        <v>244</v>
      </c>
      <c r="K97" s="57" t="s">
        <v>173</v>
      </c>
      <c r="L97" s="68" t="s">
        <v>109</v>
      </c>
      <c r="M97" s="64">
        <v>2261376595</v>
      </c>
      <c r="N97" s="68" t="s">
        <v>109</v>
      </c>
      <c r="O97" s="64"/>
      <c r="P97" s="58">
        <f t="shared" si="2"/>
        <v>2261376595</v>
      </c>
      <c r="Q97" s="64" t="s">
        <v>220</v>
      </c>
      <c r="R97" s="65"/>
      <c r="S97" s="102"/>
      <c r="T97" s="72"/>
    </row>
    <row r="98" spans="1:20" customFormat="1" ht="130.5" customHeight="1" thickTop="1" thickBot="1">
      <c r="A98" s="60">
        <v>26</v>
      </c>
      <c r="B98" s="100" t="s">
        <v>228</v>
      </c>
      <c r="C98" s="61" t="s">
        <v>229</v>
      </c>
      <c r="D98" s="61" t="s">
        <v>230</v>
      </c>
      <c r="E98" s="62" t="s">
        <v>231</v>
      </c>
      <c r="F98" s="62">
        <v>10272</v>
      </c>
      <c r="G98" s="90" t="s">
        <v>232</v>
      </c>
      <c r="H98" s="61">
        <v>650000000</v>
      </c>
      <c r="I98" s="63" t="str">
        <f t="shared" si="4"/>
        <v>1377/12/27</v>
      </c>
      <c r="J98" s="61" t="s">
        <v>233</v>
      </c>
      <c r="K98" s="91" t="s">
        <v>173</v>
      </c>
      <c r="L98" s="68" t="s">
        <v>109</v>
      </c>
      <c r="M98" s="64">
        <v>7540386</v>
      </c>
      <c r="N98" s="68" t="s">
        <v>109</v>
      </c>
      <c r="O98" s="64"/>
      <c r="P98" s="64">
        <f t="shared" si="2"/>
        <v>7540386</v>
      </c>
      <c r="Q98" s="64" t="s">
        <v>220</v>
      </c>
      <c r="R98" s="65"/>
      <c r="S98" s="102"/>
      <c r="T98" s="72"/>
    </row>
    <row r="99" spans="1:20" ht="130.5" customHeight="1" thickTop="1" thickBot="1">
      <c r="A99" s="106">
        <v>27</v>
      </c>
      <c r="B99" s="42" t="s">
        <v>141</v>
      </c>
      <c r="C99" s="75" t="s">
        <v>142</v>
      </c>
      <c r="D99" s="44" t="s">
        <v>18</v>
      </c>
      <c r="E99" s="44" t="s">
        <v>145</v>
      </c>
      <c r="F99" s="43" t="s">
        <v>143</v>
      </c>
      <c r="G99" s="43" t="s">
        <v>144</v>
      </c>
      <c r="H99" s="44">
        <v>11760593544</v>
      </c>
      <c r="I99" s="43" t="s">
        <v>144</v>
      </c>
      <c r="J99" s="45">
        <v>16</v>
      </c>
      <c r="K99" s="76"/>
      <c r="L99" s="77"/>
      <c r="M99" s="46"/>
      <c r="N99" s="46"/>
      <c r="O99" s="46"/>
      <c r="P99" s="46">
        <f>SUM(M99+O99)</f>
        <v>0</v>
      </c>
      <c r="Q99" s="46"/>
      <c r="R99" s="78"/>
      <c r="S99" s="102"/>
      <c r="T99" s="79"/>
    </row>
    <row r="100" spans="1:20" ht="133.5" customHeight="1" thickTop="1" thickBot="1">
      <c r="A100" s="60">
        <v>28</v>
      </c>
      <c r="B100" s="100" t="s">
        <v>146</v>
      </c>
      <c r="C100" s="25" t="s">
        <v>14</v>
      </c>
      <c r="D100" s="9" t="s">
        <v>147</v>
      </c>
      <c r="E100" s="9" t="s">
        <v>149</v>
      </c>
      <c r="F100" s="12"/>
      <c r="G100" s="12" t="s">
        <v>148</v>
      </c>
      <c r="H100" s="9">
        <v>1777365322</v>
      </c>
      <c r="I100" s="12" t="s">
        <v>148</v>
      </c>
      <c r="J100" s="6">
        <v>16</v>
      </c>
      <c r="K100" s="24"/>
      <c r="L100" s="26"/>
      <c r="M100" s="7"/>
      <c r="N100" s="7"/>
      <c r="O100" s="7"/>
      <c r="P100" s="7">
        <f>SUM(M100+O100)</f>
        <v>0</v>
      </c>
      <c r="Q100" s="7"/>
      <c r="R100" s="23"/>
      <c r="S100" s="102"/>
      <c r="T100" s="72"/>
    </row>
    <row r="101" spans="1:20" ht="140.25" customHeight="1" thickTop="1" thickBot="1">
      <c r="A101" s="80">
        <v>29</v>
      </c>
      <c r="B101" s="110" t="s">
        <v>150</v>
      </c>
      <c r="C101" s="34" t="s">
        <v>151</v>
      </c>
      <c r="D101" s="35" t="s">
        <v>147</v>
      </c>
      <c r="E101" s="35" t="s">
        <v>154</v>
      </c>
      <c r="F101" s="36" t="s">
        <v>153</v>
      </c>
      <c r="G101" s="36" t="s">
        <v>152</v>
      </c>
      <c r="H101" s="35">
        <v>1262262428</v>
      </c>
      <c r="I101" s="36" t="s">
        <v>152</v>
      </c>
      <c r="J101" s="37">
        <v>10</v>
      </c>
      <c r="K101" s="38"/>
      <c r="L101" s="39"/>
      <c r="M101" s="19"/>
      <c r="N101" s="19"/>
      <c r="O101" s="19"/>
      <c r="P101" s="19">
        <f>SUM(M101+O101)</f>
        <v>0</v>
      </c>
      <c r="Q101" s="19"/>
      <c r="R101" s="40"/>
      <c r="S101" s="102"/>
      <c r="T101" s="72"/>
    </row>
    <row r="102" spans="1:20" ht="24.75" thickTop="1">
      <c r="B102" s="22"/>
    </row>
    <row r="103" spans="1:20" ht="24">
      <c r="B103" s="22"/>
    </row>
    <row r="104" spans="1:20" ht="24">
      <c r="B104" s="22"/>
    </row>
    <row r="105" spans="1:20" ht="24">
      <c r="B105" s="22"/>
    </row>
    <row r="106" spans="1:20" ht="24">
      <c r="B106" s="22"/>
    </row>
    <row r="107" spans="1:20" ht="24">
      <c r="B107" s="22"/>
    </row>
    <row r="108" spans="1:20" ht="24">
      <c r="B108" s="22"/>
    </row>
    <row r="109" spans="1:20" ht="24">
      <c r="B109" s="22"/>
    </row>
    <row r="110" spans="1:20" ht="24">
      <c r="B110" s="22"/>
    </row>
    <row r="111" spans="1:20" ht="24">
      <c r="B111" s="22"/>
    </row>
    <row r="112" spans="1:20" ht="24">
      <c r="B112" s="22"/>
    </row>
    <row r="113" spans="2:2" ht="24">
      <c r="B113" s="22"/>
    </row>
    <row r="114" spans="2:2" ht="24">
      <c r="B114" s="22"/>
    </row>
    <row r="115" spans="2:2" ht="24">
      <c r="B115" s="22"/>
    </row>
    <row r="116" spans="2:2" ht="24">
      <c r="B116" s="22"/>
    </row>
    <row r="117" spans="2:2" ht="24">
      <c r="B117" s="22"/>
    </row>
    <row r="118" spans="2:2" ht="24">
      <c r="B118" s="22"/>
    </row>
    <row r="119" spans="2:2" ht="24">
      <c r="B119" s="22"/>
    </row>
    <row r="120" spans="2:2" ht="24">
      <c r="B120" s="22"/>
    </row>
    <row r="121" spans="2:2" ht="24">
      <c r="B121" s="22"/>
    </row>
    <row r="122" spans="2:2" ht="24">
      <c r="B122" s="22"/>
    </row>
    <row r="123" spans="2:2" ht="24">
      <c r="B123" s="22"/>
    </row>
    <row r="124" spans="2:2" ht="24">
      <c r="B124" s="22"/>
    </row>
    <row r="125" spans="2:2" ht="24">
      <c r="B125" s="22"/>
    </row>
    <row r="126" spans="2:2" ht="24">
      <c r="B126" s="22"/>
    </row>
    <row r="127" spans="2:2" ht="24">
      <c r="B127" s="22"/>
    </row>
    <row r="128" spans="2:2" ht="24">
      <c r="B128" s="22"/>
    </row>
    <row r="129" spans="2:2" ht="24">
      <c r="B129" s="22"/>
    </row>
    <row r="130" spans="2:2" ht="24">
      <c r="B130" s="22"/>
    </row>
    <row r="131" spans="2:2" ht="24">
      <c r="B131" s="22"/>
    </row>
    <row r="132" spans="2:2" ht="24">
      <c r="B132" s="22"/>
    </row>
    <row r="133" spans="2:2" ht="24">
      <c r="B133" s="22"/>
    </row>
    <row r="134" spans="2:2" ht="24.75" thickBot="1">
      <c r="B134" s="22"/>
    </row>
  </sheetData>
  <sheetProtection formatCells="0" formatColumns="0" formatRows="0" insertColumns="0" insertRows="0" insertHyperlinks="0" deleteColumns="0" deleteRows="0" sort="0" autoFilter="0" pivotTables="0"/>
  <mergeCells count="178">
    <mergeCell ref="F11:G11"/>
    <mergeCell ref="F62:F63"/>
    <mergeCell ref="G62:G63"/>
    <mergeCell ref="I62:I63"/>
    <mergeCell ref="J62:J63"/>
    <mergeCell ref="L69:O69"/>
    <mergeCell ref="K62:K63"/>
    <mergeCell ref="T68:T69"/>
    <mergeCell ref="N62:N63"/>
    <mergeCell ref="O62:O63"/>
    <mergeCell ref="S62:S63"/>
    <mergeCell ref="T62:T63"/>
    <mergeCell ref="Q62:Q63"/>
    <mergeCell ref="R62:R63"/>
    <mergeCell ref="H41:H42"/>
    <mergeCell ref="J41:J42"/>
    <mergeCell ref="N41:O41"/>
    <mergeCell ref="N37:N38"/>
    <mergeCell ref="M22:M23"/>
    <mergeCell ref="K37:K38"/>
    <mergeCell ref="J22:J23"/>
    <mergeCell ref="O37:O38"/>
    <mergeCell ref="C20:C21"/>
    <mergeCell ref="I20:I21"/>
    <mergeCell ref="J37:J38"/>
    <mergeCell ref="F37:F38"/>
    <mergeCell ref="A1:T1"/>
    <mergeCell ref="A3:A4"/>
    <mergeCell ref="F3:F4"/>
    <mergeCell ref="K3:K4"/>
    <mergeCell ref="E3:E4"/>
    <mergeCell ref="A5:T5"/>
    <mergeCell ref="G3:G4"/>
    <mergeCell ref="P3:P4"/>
    <mergeCell ref="C3:C4"/>
    <mergeCell ref="Q3:T3"/>
    <mergeCell ref="H3:H4"/>
    <mergeCell ref="A2:T2"/>
    <mergeCell ref="N3:O3"/>
    <mergeCell ref="B3:B4"/>
    <mergeCell ref="L3:M3"/>
    <mergeCell ref="J3:J4"/>
    <mergeCell ref="D3:D4"/>
    <mergeCell ref="I3:I4"/>
    <mergeCell ref="A10:T10"/>
    <mergeCell ref="R20:R21"/>
    <mergeCell ref="E37:E38"/>
    <mergeCell ref="B20:B21"/>
    <mergeCell ref="K20:K21"/>
    <mergeCell ref="F20:F21"/>
    <mergeCell ref="J20:J21"/>
    <mergeCell ref="D20:D21"/>
    <mergeCell ref="B22:B23"/>
    <mergeCell ref="B37:B38"/>
    <mergeCell ref="G37:G38"/>
    <mergeCell ref="G22:G23"/>
    <mergeCell ref="D22:D23"/>
    <mergeCell ref="C22:C23"/>
    <mergeCell ref="C37:C38"/>
    <mergeCell ref="S20:S21"/>
    <mergeCell ref="M37:M38"/>
    <mergeCell ref="I22:I23"/>
    <mergeCell ref="P20:P21"/>
    <mergeCell ref="Q22:Q23"/>
    <mergeCell ref="B28:B29"/>
    <mergeCell ref="L28:M28"/>
    <mergeCell ref="N28:O28"/>
    <mergeCell ref="P28:P29"/>
    <mergeCell ref="G24:G25"/>
    <mergeCell ref="F22:F23"/>
    <mergeCell ref="G20:G21"/>
    <mergeCell ref="M20:M21"/>
    <mergeCell ref="L20:L21"/>
    <mergeCell ref="A19:T19"/>
    <mergeCell ref="N20:N21"/>
    <mergeCell ref="C28:C29"/>
    <mergeCell ref="D28:D29"/>
    <mergeCell ref="E28:E29"/>
    <mergeCell ref="F28:F29"/>
    <mergeCell ref="P22:P23"/>
    <mergeCell ref="T20:T21"/>
    <mergeCell ref="T37:T38"/>
    <mergeCell ref="T22:T23"/>
    <mergeCell ref="O20:O21"/>
    <mergeCell ref="P37:P38"/>
    <mergeCell ref="A20:A21"/>
    <mergeCell ref="I37:I38"/>
    <mergeCell ref="K22:K23"/>
    <mergeCell ref="A22:A23"/>
    <mergeCell ref="O22:O23"/>
    <mergeCell ref="Q37:Q38"/>
    <mergeCell ref="I28:I29"/>
    <mergeCell ref="A28:A29"/>
    <mergeCell ref="N22:N23"/>
    <mergeCell ref="L22:L23"/>
    <mergeCell ref="A27:T27"/>
    <mergeCell ref="A26:Q26"/>
    <mergeCell ref="G28:G29"/>
    <mergeCell ref="H28:H29"/>
    <mergeCell ref="Q20:Q21"/>
    <mergeCell ref="J28:J29"/>
    <mergeCell ref="K28:K29"/>
    <mergeCell ref="D24:D25"/>
    <mergeCell ref="E24:E25"/>
    <mergeCell ref="F24:F25"/>
    <mergeCell ref="E20:E21"/>
    <mergeCell ref="D37:D38"/>
    <mergeCell ref="S22:S23"/>
    <mergeCell ref="B24:B25"/>
    <mergeCell ref="O24:O25"/>
    <mergeCell ref="P24:P25"/>
    <mergeCell ref="Q24:Q25"/>
    <mergeCell ref="R24:R25"/>
    <mergeCell ref="S24:S25"/>
    <mergeCell ref="T24:T25"/>
    <mergeCell ref="I24:I25"/>
    <mergeCell ref="J24:J25"/>
    <mergeCell ref="K24:K25"/>
    <mergeCell ref="L24:L25"/>
    <mergeCell ref="M24:M25"/>
    <mergeCell ref="N24:N25"/>
    <mergeCell ref="A30:T30"/>
    <mergeCell ref="A34:T34"/>
    <mergeCell ref="A36:T36"/>
    <mergeCell ref="C41:C42"/>
    <mergeCell ref="D41:D42"/>
    <mergeCell ref="P41:P42"/>
    <mergeCell ref="Q41:T41"/>
    <mergeCell ref="F41:F42"/>
    <mergeCell ref="G41:G42"/>
    <mergeCell ref="A40:T40"/>
    <mergeCell ref="Q28:T28"/>
    <mergeCell ref="S37:S38"/>
    <mergeCell ref="R37:R38"/>
    <mergeCell ref="E41:E42"/>
    <mergeCell ref="I41:I42"/>
    <mergeCell ref="A39:Q39"/>
    <mergeCell ref="L37:L38"/>
    <mergeCell ref="A37:A38"/>
    <mergeCell ref="A41:A42"/>
    <mergeCell ref="E22:E23"/>
    <mergeCell ref="L71:M71"/>
    <mergeCell ref="C71:C72"/>
    <mergeCell ref="N71:O71"/>
    <mergeCell ref="K41:K42"/>
    <mergeCell ref="L41:M41"/>
    <mergeCell ref="E71:E72"/>
    <mergeCell ref="P71:P72"/>
    <mergeCell ref="F71:F72"/>
    <mergeCell ref="I71:I72"/>
    <mergeCell ref="A70:T70"/>
    <mergeCell ref="A66:T66"/>
    <mergeCell ref="A62:A63"/>
    <mergeCell ref="R22:R23"/>
    <mergeCell ref="B62:B63"/>
    <mergeCell ref="C62:C63"/>
    <mergeCell ref="D62:D63"/>
    <mergeCell ref="E62:E63"/>
    <mergeCell ref="L62:L63"/>
    <mergeCell ref="B41:B42"/>
    <mergeCell ref="A24:A25"/>
    <mergeCell ref="C24:C25"/>
    <mergeCell ref="A43:T43"/>
    <mergeCell ref="A47:T47"/>
    <mergeCell ref="A61:T61"/>
    <mergeCell ref="A67:T67"/>
    <mergeCell ref="A71:A72"/>
    <mergeCell ref="B71:B72"/>
    <mergeCell ref="Q71:T71"/>
    <mergeCell ref="J71:J72"/>
    <mergeCell ref="K71:K72"/>
    <mergeCell ref="D71:D72"/>
    <mergeCell ref="H71:H72"/>
    <mergeCell ref="G71:G72"/>
    <mergeCell ref="A68:A69"/>
    <mergeCell ref="B68:B69"/>
    <mergeCell ref="C68:C69"/>
    <mergeCell ref="L68:O68"/>
  </mergeCells>
  <phoneticPr fontId="2" type="noConversion"/>
  <hyperlinks>
    <hyperlink ref="B31" r:id="rId1" xr:uid="{00000000-0004-0000-0000-000000000000}"/>
    <hyperlink ref="B6" r:id="rId2" xr:uid="{00000000-0004-0000-0000-000001000000}"/>
    <hyperlink ref="S31" r:id="rId3" display="tahvil zamin\;enar kozar ghet 3\1.pdf" xr:uid="{00000000-0004-0000-0000-000002000000}"/>
    <hyperlink ref="M6" r:id="rId4" display="sorat vaziat\taghato e gheyre ham sath\Untitled-1.pdf" xr:uid="{00000000-0004-0000-0000-000003000000}"/>
    <hyperlink ref="M31" r:id="rId5" display="sorat vaziat\ghet 3 masir e barghasht\Untitled-1.pdf" xr:uid="{00000000-0004-0000-0000-000004000000}"/>
    <hyperlink ref="O31" r:id="rId6" display="tadil\ghet e 3 masir e barghasht\1.pdf" xr:uid="{00000000-0004-0000-0000-000005000000}"/>
    <hyperlink ref="S6" r:id="rId7" xr:uid="{00000000-0004-0000-0000-000006000000}"/>
    <hyperlink ref="S58" r:id="rId8" display="tahvil zamin\shooshtar\1.pdf" xr:uid="{00000000-0004-0000-0000-000007000000}"/>
    <hyperlink ref="M58" r:id="rId9" display="sorat vaziat\shooshtar\1.pdf" xr:uid="{00000000-0004-0000-0000-000008000000}"/>
    <hyperlink ref="B58" r:id="rId10" xr:uid="{00000000-0004-0000-0000-000009000000}"/>
    <hyperlink ref="B45" r:id="rId11" xr:uid="{00000000-0004-0000-0000-00000A000000}"/>
    <hyperlink ref="B59" r:id="rId12" display="کارهای باقيمانده دعبل خزاعی" xr:uid="{00000000-0004-0000-0000-00000B000000}"/>
    <hyperlink ref="B60" r:id="rId13" xr:uid="{00000000-0004-0000-0000-00000C000000}"/>
    <hyperlink ref="B44" r:id="rId14" xr:uid="{00000000-0004-0000-0000-00000D000000}"/>
    <hyperlink ref="B46" r:id="rId15" display="احداث باند عملیات قطعه هفتم فاز دوم خط لوله چهارم سراسری" xr:uid="{00000000-0004-0000-0000-00000E000000}"/>
    <hyperlink ref="M45" r:id="rId16" display="sorat vaziat\azadegan\1.pdf" xr:uid="{00000000-0004-0000-0000-00000F000000}"/>
    <hyperlink ref="M59" r:id="rId17" display="sorat vaziat\debal\Untitled-1.pdf" xr:uid="{00000000-0004-0000-0000-000010000000}"/>
    <hyperlink ref="O59" r:id="rId18" display="tadil\debal\Untitled-1.pdf" xr:uid="{00000000-0004-0000-0000-000011000000}"/>
    <hyperlink ref="M60" r:id="rId19" display="sorat vaziat/darkhoeyn/1.pdf" xr:uid="{00000000-0004-0000-0000-000012000000}"/>
    <hyperlink ref="O60" r:id="rId20" display="tadil/darkkhoeyn/1.pdf" xr:uid="{00000000-0004-0000-0000-000013000000}"/>
    <hyperlink ref="M44" r:id="rId21" display="sorat vaziat/shavoor/1.pdf" xr:uid="{00000000-0004-0000-0000-000014000000}"/>
    <hyperlink ref="O44" r:id="rId22" display="tadil/shavoor/1.pdf" xr:uid="{00000000-0004-0000-0000-000015000000}"/>
    <hyperlink ref="M46" r:id="rId23" display="sorat vaziat\band safa shar o abadesh\1.pdf" xr:uid="{00000000-0004-0000-0000-000016000000}"/>
    <hyperlink ref="B101" r:id="rId24" xr:uid="{00000000-0004-0000-0000-000017000000}"/>
    <hyperlink ref="B100" r:id="rId25" xr:uid="{00000000-0004-0000-0000-000018000000}"/>
    <hyperlink ref="B99" r:id="rId26" xr:uid="{00000000-0004-0000-0000-000019000000}"/>
    <hyperlink ref="S46" r:id="rId27" display="82/5/7" xr:uid="{00000000-0004-0000-0000-000021000000}"/>
    <hyperlink ref="T60" r:id="rId28" xr:uid="{00000000-0004-0000-0000-000022000000}"/>
    <hyperlink ref="T32" r:id="rId29" xr:uid="{00000000-0004-0000-0000-000024000000}"/>
    <hyperlink ref="S32" r:id="rId30" display="78/12/28" xr:uid="{00000000-0004-0000-0000-000026000000}"/>
    <hyperlink ref="O32" r:id="rId31" display="tadil\kenar gozar ghet1\01.pdf" xr:uid="{00000000-0004-0000-0000-000027000000}"/>
    <hyperlink ref="M32" r:id="rId32" display="sorat vaziat\kenar gozar ghet 1\Untitled-1.pdf" xr:uid="{00000000-0004-0000-0000-000028000000}"/>
    <hyperlink ref="B32" r:id="rId33" display="جاده کنار گذر اهواز" xr:uid="{00000000-0004-0000-0000-000029000000}"/>
    <hyperlink ref="O12" r:id="rId34" display="tadil\kermanshah\1.pdf" xr:uid="{00000000-0004-0000-0000-00002A000000}"/>
    <hyperlink ref="M12" r:id="rId35" display="sorat vaziat\kermanshah\1.pdf" xr:uid="{00000000-0004-0000-0000-00002B000000}"/>
    <hyperlink ref="B22:B23" r:id="rId36" display="خط لوله &quot;36 عسلویه - بندر عباس" xr:uid="{00000000-0004-0000-0000-00002C000000}"/>
    <hyperlink ref="B37:B38" r:id="rId37" display="خط لوله گاز &quot;48 شاهرود - سنگ بست" xr:uid="{00000000-0004-0000-0000-00002D000000}"/>
    <hyperlink ref="B12" r:id="rId38" xr:uid="{00000000-0004-0000-0000-00002E000000}"/>
    <hyperlink ref="B15" r:id="rId39" xr:uid="{00000000-0004-0000-0000-00002F000000}"/>
    <hyperlink ref="B13" r:id="rId40" xr:uid="{00000000-0004-0000-0000-000030000000}"/>
    <hyperlink ref="B14" r:id="rId41" xr:uid="{00000000-0004-0000-0000-000031000000}"/>
    <hyperlink ref="S20:S21" r:id="rId42" display="89/12/15" xr:uid="{00000000-0004-0000-0000-000033000000}"/>
    <hyperlink ref="B20:B21" r:id="rId43" display="تاسیسات تقویت فشار گاز اردستان - کاشان  به صورت EPC" xr:uid="{00000000-0004-0000-0000-000034000000}"/>
    <hyperlink ref="B18" r:id="rId44" xr:uid="{00000000-0004-0000-0000-000035000000}"/>
    <hyperlink ref="T50" r:id="rId45" xr:uid="{00000000-0004-0000-0000-000036000000}"/>
    <hyperlink ref="O50" r:id="rId46" display="tadil/jofeyr takmili/1.pdf" xr:uid="{00000000-0004-0000-0000-000038000000}"/>
    <hyperlink ref="M50" r:id="rId47" display="sorat vaziat/jofeyr takmili/1.pdf" xr:uid="{00000000-0004-0000-0000-000039000000}"/>
    <hyperlink ref="B50" r:id="rId48" xr:uid="{00000000-0004-0000-0000-00003A000000}"/>
    <hyperlink ref="B51" r:id="rId49" xr:uid="{00000000-0004-0000-0000-00003B000000}"/>
    <hyperlink ref="S51" r:id="rId50" display="tahvil zamin\jofayr barghi\1.pdf" xr:uid="{00000000-0004-0000-0000-00003C000000}"/>
    <hyperlink ref="T49" r:id="rId51" display="88/9/24" xr:uid="{00000000-0004-0000-0000-00003E000000}"/>
    <hyperlink ref="S49" r:id="rId52" xr:uid="{00000000-0004-0000-0000-00003F000000}"/>
    <hyperlink ref="O49" r:id="rId53" display="tadil/jofeyr hydro micanical/1.pdf" xr:uid="{00000000-0004-0000-0000-000040000000}"/>
    <hyperlink ref="M49" r:id="rId54" display="sorat vaziat/jofeyr hydro micanical/1.pdf" xr:uid="{00000000-0004-0000-0000-000041000000}"/>
    <hyperlink ref="B49" r:id="rId55" xr:uid="{00000000-0004-0000-0000-000042000000}"/>
    <hyperlink ref="S64" r:id="rId56" xr:uid="{00000000-0004-0000-0000-000045000000}"/>
    <hyperlink ref="B64" r:id="rId57" display="احداث خط لوله &quot;56 پارسيان - جهرم" xr:uid="{00000000-0004-0000-0000-000046000000}"/>
    <hyperlink ref="T12" r:id="rId58" xr:uid="{00000000-0004-0000-0000-000048000000}"/>
    <hyperlink ref="B16" r:id="rId59" xr:uid="{00000000-0004-0000-0000-000049000000}"/>
    <hyperlink ref="S50" r:id="rId60" display="tahvil zamin\JOFEYR TAKMILI\1 008.pdf" xr:uid="{00000000-0004-0000-0000-00004B000000}"/>
    <hyperlink ref="S18" r:id="rId61" xr:uid="{00000000-0004-0000-0000-00004C000000}"/>
    <hyperlink ref="T52" r:id="rId62" xr:uid="{00000000-0004-0000-0000-00004D000000}"/>
    <hyperlink ref="S52" r:id="rId63" display="83/12/4" xr:uid="{00000000-0004-0000-0000-00004E000000}"/>
    <hyperlink ref="O52" r:id="rId64" display="tadil\dosalegh\1.pdf" xr:uid="{00000000-0004-0000-0000-00004F000000}"/>
    <hyperlink ref="M52" r:id="rId65" display="sorat vaziat\dosalegh\Untitled-1.pdf" xr:uid="{00000000-0004-0000-0000-000050000000}"/>
    <hyperlink ref="B52" r:id="rId66" display="زهکش دو سالق و نهر ارايض" xr:uid="{00000000-0004-0000-0000-000052000000}"/>
    <hyperlink ref="T53" r:id="rId67" xr:uid="{00000000-0004-0000-0000-000056000000}"/>
    <hyperlink ref="S53" r:id="rId68" xr:uid="{00000000-0004-0000-0000-000058000000}"/>
    <hyperlink ref="O53" r:id="rId69" display="tadil/dosalegh imen sazi/Untitled-1.pdf" xr:uid="{00000000-0004-0000-0000-000059000000}"/>
    <hyperlink ref="M53" r:id="rId70" display="sorat vaziat/imen sazi/1.pdf" xr:uid="{00000000-0004-0000-0000-00005A000000}"/>
    <hyperlink ref="B53" r:id="rId71" xr:uid="{00000000-0004-0000-0000-00005B000000}"/>
    <hyperlink ref="B62:B63" r:id="rId72" display="خط لوله &quot;56 گاز حد فاصل نائین - خط پنجم تهران قطعه اول " xr:uid="{00000000-0004-0000-0000-00005E000000}"/>
    <hyperlink ref="T51" r:id="rId73" display="بدون تاخير" xr:uid="{00000000-0004-0000-0000-000061000000}"/>
    <hyperlink ref="T6" r:id="rId74" xr:uid="{00000000-0004-0000-0000-000062000000}"/>
    <hyperlink ref="B55" r:id="rId75" xr:uid="{00000000-0004-0000-0000-000069000000}"/>
    <hyperlink ref="O55" r:id="rId76" display="tadil/ghet3.pdf" xr:uid="{00000000-0004-0000-0000-00006B000000}"/>
    <hyperlink ref="M55" r:id="rId77" display="sorat vaziat/ghet 3/1.pdf" xr:uid="{00000000-0004-0000-0000-00006C000000}"/>
    <hyperlink ref="S55" r:id="rId78" xr:uid="{00000000-0004-0000-0000-00006D000000}"/>
    <hyperlink ref="T55" r:id="rId79" xr:uid="{00000000-0004-0000-0000-00006E000000}"/>
    <hyperlink ref="B54" r:id="rId80" xr:uid="{00000000-0004-0000-0000-00006F000000}"/>
    <hyperlink ref="S54" r:id="rId81" display="tahvil zamin\ghet 4\1.pdf" xr:uid="{00000000-0004-0000-0000-000070000000}"/>
    <hyperlink ref="M54" r:id="rId82" display="sorat vaziat/ghet e 4/1.pdf" xr:uid="{00000000-0004-0000-0000-000071000000}"/>
    <hyperlink ref="O54" r:id="rId83" display="tadil/ghet e 4/1.pdf" xr:uid="{00000000-0004-0000-0000-000072000000}"/>
    <hyperlink ref="T54" r:id="rId84" xr:uid="{00000000-0004-0000-0000-000074000000}"/>
    <hyperlink ref="T57" r:id="rId85" xr:uid="{00000000-0004-0000-0000-000079000000}"/>
    <hyperlink ref="S57" r:id="rId86" xr:uid="{00000000-0004-0000-0000-00007B000000}"/>
    <hyperlink ref="O57" r:id="rId87" display="tadil/ghet e 2 baghimandeh/1.pdf" xr:uid="{00000000-0004-0000-0000-00007C000000}"/>
    <hyperlink ref="M57" r:id="rId88" display="sorat vaziat\ghet 2 elhaghieh.pdf" xr:uid="{00000000-0004-0000-0000-00007D000000}"/>
    <hyperlink ref="B57" r:id="rId89" xr:uid="{00000000-0004-0000-0000-00007E000000}"/>
    <hyperlink ref="T56" r:id="rId90" xr:uid="{00000000-0004-0000-0000-000080000000}"/>
    <hyperlink ref="S56" r:id="rId91" display="tahvil zamin\ghet 2\1.pdf" xr:uid="{00000000-0004-0000-0000-000082000000}"/>
    <hyperlink ref="O56" r:id="rId92" display="tadil\ghet e 2\1.pdf" xr:uid="{00000000-0004-0000-0000-000083000000}"/>
    <hyperlink ref="M56" r:id="rId93" display="sorat vaziat\ghet 2 .pdf" xr:uid="{00000000-0004-0000-0000-000084000000}"/>
    <hyperlink ref="B56" r:id="rId94" xr:uid="{00000000-0004-0000-0000-000085000000}"/>
    <hyperlink ref="T59" r:id="rId95" xr:uid="{00000000-0004-0000-0000-000087000000}"/>
    <hyperlink ref="S12" r:id="rId96" xr:uid="{00000000-0004-0000-0000-000088000000}"/>
    <hyperlink ref="B68" r:id="rId97" display="ویلا سازی در کشور آفریقای جنوبی شهر کپتان" xr:uid="{00000000-0004-0000-0000-000089000000}"/>
    <hyperlink ref="B65" r:id="rId98" display="خط لوله &quot;56 صفا شهر - آباده" xr:uid="{00000000-0004-0000-0000-00008C000000}"/>
    <hyperlink ref="O58" r:id="rId99" display="tadil\shooshtar.pdf" xr:uid="{00000000-0004-0000-0000-000091000000}"/>
    <hyperlink ref="T58" r:id="rId100" display="87/3/6" xr:uid="{00000000-0004-0000-0000-000092000000}"/>
    <hyperlink ref="B35" r:id="rId101" xr:uid="{00000000-0004-0000-0000-000093000000}"/>
    <hyperlink ref="T35" r:id="rId102" display="tamdid e mojaz\jmc1.pdf" xr:uid="{00000000-0004-0000-0000-000094000000}"/>
    <hyperlink ref="M35" r:id="rId103" display="sorat vaziat\jmc\1.pdf" xr:uid="{00000000-0004-0000-0000-000095000000}"/>
    <hyperlink ref="S35" r:id="rId104" display="tahvil zamin\gavmishdari\1.pdf" xr:uid="{00000000-0004-0000-0000-000096000000}"/>
    <hyperlink ref="O6" r:id="rId105" display="tadil\taghato kenar gozar\Picture 153.pdf" xr:uid="{00000000-0004-0000-0000-000097000000}"/>
    <hyperlink ref="S15" r:id="rId106" xr:uid="{00000000-0004-0000-0000-000099000000}"/>
    <hyperlink ref="S13" r:id="rId107" display="88/6/17" xr:uid="{00000000-0004-0000-0000-00009A000000}"/>
    <hyperlink ref="S14" r:id="rId108" xr:uid="{00000000-0004-0000-0000-00009B000000}"/>
    <hyperlink ref="S16" r:id="rId109" xr:uid="{00000000-0004-0000-0000-00009C000000}"/>
    <hyperlink ref="S48" r:id="rId110" display="86/11/2" xr:uid="{00000000-0004-0000-0000-00009E000000}"/>
    <hyperlink ref="O48" r:id="rId111" display="tadil/jmc/1.pdf" xr:uid="{00000000-0004-0000-0000-00009F000000}"/>
    <hyperlink ref="M48" r:id="rId112" display="sorat vaziat\jmc\jmc.pdf" xr:uid="{00000000-0004-0000-0000-0000A0000000}"/>
    <hyperlink ref="T48" r:id="rId113" display="tamdid e mojaz\jmc1.pdf" xr:uid="{00000000-0004-0000-0000-0000A1000000}"/>
    <hyperlink ref="B48" r:id="rId114" display="کانال اصلی انتقال آب J.M.C" xr:uid="{00000000-0004-0000-0000-0000A2000000}"/>
  </hyperlinks>
  <printOptions horizontalCentered="1" verticalCentered="1"/>
  <pageMargins left="0" right="0" top="0" bottom="0" header="0" footer="0"/>
  <pageSetup paperSize="9" scale="55" orientation="landscape" r:id="rId115"/>
  <headerFooter alignWithMargins="0"/>
  <drawing r:id="rId11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2010-10-05T18:08:27Z</outs:dateTime>
      <outs:isPinned>true</outs:isPinned>
    </outs:relatedDate>
    <outs:relatedDate>
      <outs:type>2</outs:type>
      <outs:displayName>Created</outs:displayName>
      <outs:dateTime>2004-11-27T05:48:29Z</outs:dateTime>
      <outs:isPinned>true</outs:isPinned>
    </outs:relatedDate>
    <outs:relatedDate>
      <outs:type>4</outs:type>
      <outs:displayName>Last Printed</outs:displayName>
      <outs:dateTime>2010-09-22T05:53:48Z</outs:dateTime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broshak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tavakoli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69BDF92D-B80B-464D-AB5D-1CBEB9379936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broshak</dc:creator>
  <cp:lastModifiedBy>degal</cp:lastModifiedBy>
  <cp:lastPrinted>2013-03-13T08:15:53Z</cp:lastPrinted>
  <dcterms:created xsi:type="dcterms:W3CDTF">2004-11-27T05:48:29Z</dcterms:created>
  <dcterms:modified xsi:type="dcterms:W3CDTF">2025-09-15T04:41:22Z</dcterms:modified>
</cp:coreProperties>
</file>